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18915" windowHeight="11685" tabRatio="816" activeTab="1"/>
  </bookViews>
  <sheets>
    <sheet name="Inventario Actual" sheetId="20" r:id="rId1"/>
    <sheet name="Naturalizaciones Otorgadas" sheetId="18" r:id="rId2"/>
    <sheet name="Naturalizaciones Solicitudes" sheetId="19" r:id="rId3"/>
    <sheet name="Certif. Naturlz." sheetId="17" r:id="rId4"/>
    <sheet name="No Nacionalidad" sheetId="15" r:id="rId5"/>
    <sheet name="Estatus Mig." sheetId="14" r:id="rId6"/>
    <sheet name="Copia Acta Nac." sheetId="21" r:id="rId7"/>
    <sheet name="Copia Acta Matrim" sheetId="23" r:id="rId8"/>
    <sheet name="Renuncia a Nacionalidad" sheetId="16" r:id="rId9"/>
  </sheets>
  <definedNames>
    <definedName name="_xlnm._FilterDatabase" localSheetId="3" hidden="1">'Certif. Naturlz.'!$D$3:$D$76</definedName>
    <definedName name="_xlnm._FilterDatabase" localSheetId="1" hidden="1">'Naturalizaciones Otorgadas'!$G$6:$I$92</definedName>
    <definedName name="_xlnm._FilterDatabase" localSheetId="2" hidden="1">'Naturalizaciones Solicitudes'!$G$6:$H$36</definedName>
    <definedName name="_xlnm._FilterDatabase" localSheetId="4" hidden="1">'No Nacionalidad'!$D$3:$D$41</definedName>
  </definedNames>
  <calcPr calcId="145621"/>
</workbook>
</file>

<file path=xl/calcChain.xml><?xml version="1.0" encoding="utf-8"?>
<calcChain xmlns="http://schemas.openxmlformats.org/spreadsheetml/2006/main">
  <c r="G91" i="18" l="1"/>
  <c r="G58" i="18"/>
  <c r="G62" i="18"/>
  <c r="G49" i="18"/>
  <c r="G67" i="18" l="1"/>
  <c r="G92" i="18" l="1"/>
  <c r="G41" i="18"/>
  <c r="G38" i="18"/>
  <c r="G35" i="18"/>
  <c r="G27" i="18"/>
  <c r="G21" i="18"/>
  <c r="G9" i="18"/>
  <c r="G79" i="18"/>
  <c r="G77" i="18"/>
  <c r="G72" i="18"/>
  <c r="G73" i="18"/>
  <c r="G70" i="18"/>
  <c r="G30" i="18"/>
  <c r="G29" i="18"/>
  <c r="G25" i="18"/>
  <c r="G13" i="18"/>
  <c r="G12" i="18"/>
  <c r="G32" i="18"/>
  <c r="G88" i="18"/>
  <c r="G89" i="18"/>
  <c r="G87" i="18"/>
  <c r="G74" i="18"/>
  <c r="G71" i="18"/>
  <c r="G66" i="18"/>
  <c r="G65" i="18"/>
  <c r="G64" i="18"/>
  <c r="G63" i="18"/>
  <c r="G61" i="18"/>
  <c r="G60" i="18"/>
  <c r="G55" i="18"/>
  <c r="G37" i="18"/>
  <c r="G34" i="18"/>
  <c r="G84" i="18"/>
  <c r="G83" i="18"/>
  <c r="G80" i="18"/>
  <c r="G78" i="18"/>
  <c r="G69" i="18"/>
  <c r="G68" i="18"/>
  <c r="G57" i="18"/>
  <c r="G56" i="18"/>
  <c r="G54" i="18"/>
  <c r="G47" i="18"/>
  <c r="G46" i="18"/>
  <c r="G45" i="18"/>
  <c r="G40" i="18"/>
  <c r="G33" i="18"/>
  <c r="G31" i="18"/>
  <c r="G16" i="18"/>
  <c r="G90" i="18"/>
  <c r="G15" i="18"/>
  <c r="G10" i="18"/>
  <c r="G8" i="18"/>
  <c r="G36" i="18"/>
  <c r="G44" i="18"/>
  <c r="G48" i="18"/>
  <c r="G24" i="18"/>
  <c r="G23" i="18"/>
  <c r="G22" i="18"/>
  <c r="G20" i="18"/>
  <c r="G19" i="18"/>
  <c r="G18" i="18"/>
  <c r="G17" i="18"/>
  <c r="G14" i="18"/>
  <c r="G11" i="18"/>
  <c r="G85" i="18"/>
  <c r="G86" i="18"/>
  <c r="G82" i="18"/>
  <c r="G81" i="18"/>
  <c r="G76" i="18"/>
  <c r="G75" i="18"/>
  <c r="G59" i="18"/>
  <c r="G53" i="18"/>
  <c r="G52" i="18"/>
  <c r="G51" i="18"/>
  <c r="G50" i="18"/>
  <c r="G43" i="18"/>
  <c r="G42" i="18"/>
  <c r="G39" i="18"/>
  <c r="G28" i="18"/>
  <c r="G26" i="18"/>
</calcChain>
</file>

<file path=xl/sharedStrings.xml><?xml version="1.0" encoding="utf-8"?>
<sst xmlns="http://schemas.openxmlformats.org/spreadsheetml/2006/main" count="1792" uniqueCount="341">
  <si>
    <t>VICEMINISTERIO GESTIÓN MIGRATORIA Y NATURALIZACIÓN</t>
  </si>
  <si>
    <t>DIRECCIÓN NATURALIZACIONES</t>
  </si>
  <si>
    <t>INFORMACIÓN ESTADÍSTICA:</t>
  </si>
  <si>
    <t>1. Cantidad de naturalizaciones otorgadas por tipo, rango de edad, sexo, nacionalidad, 
    ocupación y provincia.</t>
  </si>
  <si>
    <t>2. Cantidad de naturalizaciones solicitadas por tipo, rango de edad, sexo, nacionalidad, 
    ocupación y provincia.</t>
  </si>
  <si>
    <t>3. Cantidad de certificaciones de nacionalidad.</t>
  </si>
  <si>
    <t>4. Cantidad de certificaciones de no nacionalidad.</t>
  </si>
  <si>
    <t>5. Cantidad de certificaciones de proceso de naturalización (estatus)</t>
  </si>
  <si>
    <t>6. Cantidad de emisión de copia certificada de acta de nacimiento de extranjero.</t>
  </si>
  <si>
    <t>7. Cantidad de emisión de copia certificada de acta de matrimonio de extranjero.</t>
  </si>
  <si>
    <t>8. Cantidad de renuncia a nacionalidad solicitadas.</t>
  </si>
  <si>
    <t>9. Cantidad de renuncia a nacionalidad entregadas.</t>
  </si>
  <si>
    <r>
      <rPr>
        <b/>
        <i/>
        <sz val="12"/>
        <color theme="1"/>
        <rFont val="Verdana"/>
        <family val="2"/>
      </rPr>
      <t>Nota:</t>
    </r>
    <r>
      <rPr>
        <i/>
        <sz val="12"/>
        <color theme="1"/>
        <rFont val="Verdana"/>
        <family val="2"/>
      </rPr>
      <t xml:space="preserve"> Las áreas deben reportar sus informaciones dentro del plazo establecido 
del 1 al 5 de cada mes, posterior al mes de ejecución.</t>
    </r>
  </si>
  <si>
    <t>DIRECCION NATURALIZACIONES</t>
  </si>
  <si>
    <t>1. Cantidad de Naturalizaciones Otorgadas</t>
  </si>
  <si>
    <t>No.</t>
  </si>
  <si>
    <t>Fecha 
Solicitud</t>
  </si>
  <si>
    <t>Fecha 
Juramentación</t>
  </si>
  <si>
    <t>Nombre y Apellido 
del Extranjero</t>
  </si>
  <si>
    <t>Tipo de Proceso</t>
  </si>
  <si>
    <t>País Origen</t>
  </si>
  <si>
    <t>Nacionalidad</t>
  </si>
  <si>
    <t>Edad</t>
  </si>
  <si>
    <t>Género</t>
  </si>
  <si>
    <t>Estado Civil</t>
  </si>
  <si>
    <t>Ocupación</t>
  </si>
  <si>
    <t>Tiempo residiendo 
en el País</t>
  </si>
  <si>
    <t>Dirección en República Dominicana</t>
  </si>
  <si>
    <t>Provincia</t>
  </si>
  <si>
    <t>Municipio</t>
  </si>
  <si>
    <t>Sector</t>
  </si>
  <si>
    <t>MATRIMONIO</t>
  </si>
  <si>
    <t>VENEZUELA</t>
  </si>
  <si>
    <t>F</t>
  </si>
  <si>
    <t>CASADA</t>
  </si>
  <si>
    <t>2. Cantidad de Naturalizaciones solicitadas</t>
  </si>
  <si>
    <t xml:space="preserve">MATRIMONIO </t>
  </si>
  <si>
    <t xml:space="preserve">ALEMANIA </t>
  </si>
  <si>
    <t>M</t>
  </si>
  <si>
    <t>CASADO</t>
  </si>
  <si>
    <t xml:space="preserve">EMPLEADO PRIVADO </t>
  </si>
  <si>
    <t xml:space="preserve">6 AÑOS </t>
  </si>
  <si>
    <t xml:space="preserve">PUERTO PLATA </t>
  </si>
  <si>
    <t xml:space="preserve">PERU </t>
  </si>
  <si>
    <t xml:space="preserve">ADMINISTRACION DENEGOCIOS </t>
  </si>
  <si>
    <t>1 Y 9 MESES</t>
  </si>
  <si>
    <t xml:space="preserve">SANTO DOMINGO </t>
  </si>
  <si>
    <t xml:space="preserve">SANTO DOMINGO OESTE </t>
  </si>
  <si>
    <t>CUBA</t>
  </si>
  <si>
    <t>CUBANA</t>
  </si>
  <si>
    <t xml:space="preserve">MARINO MERCANTE </t>
  </si>
  <si>
    <t xml:space="preserve">4 AÑOS </t>
  </si>
  <si>
    <t xml:space="preserve">DISTRITO NACIONAL </t>
  </si>
  <si>
    <t xml:space="preserve">VENEZOLANA </t>
  </si>
  <si>
    <t>f</t>
  </si>
  <si>
    <t>DISEÑADORA DE INTERIO</t>
  </si>
  <si>
    <t>4  AÑOS</t>
  </si>
  <si>
    <t>ABOGADA</t>
  </si>
  <si>
    <t>7 AÑOS</t>
  </si>
  <si>
    <t xml:space="preserve">COMERCIANTE </t>
  </si>
  <si>
    <t>5 AÑOS</t>
  </si>
  <si>
    <t xml:space="preserve">SANTO DOMINGO ESTE </t>
  </si>
  <si>
    <t xml:space="preserve">MEDICO </t>
  </si>
  <si>
    <t xml:space="preserve">3 AÑOS </t>
  </si>
  <si>
    <t xml:space="preserve">ORDINARIO </t>
  </si>
  <si>
    <t>ARGENTINA</t>
  </si>
  <si>
    <t>SOLTERO</t>
  </si>
  <si>
    <t xml:space="preserve">ABOGADO </t>
  </si>
  <si>
    <t xml:space="preserve">16 AÑOS </t>
  </si>
  <si>
    <t xml:space="preserve">LA ALTAGRACIA </t>
  </si>
  <si>
    <t xml:space="preserve">HIGUEY </t>
  </si>
  <si>
    <t xml:space="preserve">ESPAÑA </t>
  </si>
  <si>
    <t xml:space="preserve">ESPAÑOLA </t>
  </si>
  <si>
    <t xml:space="preserve">CASADO </t>
  </si>
  <si>
    <t xml:space="preserve">MERCADOLOGO </t>
  </si>
  <si>
    <t xml:space="preserve">19 AÑOS </t>
  </si>
  <si>
    <t xml:space="preserve">ANALISTA SENIOR </t>
  </si>
  <si>
    <t>INGENIERO MEDICO</t>
  </si>
  <si>
    <t>10 AÑOS</t>
  </si>
  <si>
    <t>AMA DE CASA</t>
  </si>
  <si>
    <t>INGENIERO RADIO TECNICO</t>
  </si>
  <si>
    <t xml:space="preserve">PERIODISTA </t>
  </si>
  <si>
    <t>2 AÑOS</t>
  </si>
  <si>
    <t>HIJO DE PADRE NATURALIZADO</t>
  </si>
  <si>
    <t xml:space="preserve">RUSA </t>
  </si>
  <si>
    <t>ESTUDIANTE</t>
  </si>
  <si>
    <t>12 AÑOS</t>
  </si>
  <si>
    <t xml:space="preserve">SOSUA </t>
  </si>
  <si>
    <t>5-AÑOS</t>
  </si>
  <si>
    <t>GERENTE GENERAL</t>
  </si>
  <si>
    <t>INGENIERO QUIMICA</t>
  </si>
  <si>
    <t>RUMANIA</t>
  </si>
  <si>
    <t>RUMANA</t>
  </si>
  <si>
    <t>RECEPCIONISTA SPA HOTEL</t>
  </si>
  <si>
    <t>LA VEGA</t>
  </si>
  <si>
    <t>USA</t>
  </si>
  <si>
    <t>NORTEAMERICANA</t>
  </si>
  <si>
    <t xml:space="preserve">SANTIAGO </t>
  </si>
  <si>
    <t>SANTIAGO DE LOS CARABALLO</t>
  </si>
  <si>
    <t>POLACO</t>
  </si>
  <si>
    <t>ADN.TURISTICA</t>
  </si>
  <si>
    <t>7-AÑOS</t>
  </si>
  <si>
    <t>COLOMBIA</t>
  </si>
  <si>
    <t>6-AÑOS</t>
  </si>
  <si>
    <t>ODONTOLOGO</t>
  </si>
  <si>
    <t>10-AÑOS</t>
  </si>
  <si>
    <t>ITALIA</t>
  </si>
  <si>
    <t>MARKETING</t>
  </si>
  <si>
    <t>LA ALTAGRACIA</t>
  </si>
  <si>
    <t>PSICOLOGA</t>
  </si>
  <si>
    <t xml:space="preserve">15 AÑOS </t>
  </si>
  <si>
    <t xml:space="preserve">CHILE </t>
  </si>
  <si>
    <t xml:space="preserve">CHILENA </t>
  </si>
  <si>
    <t xml:space="preserve">PROFESORA </t>
  </si>
  <si>
    <t>COLOMBIANA</t>
  </si>
  <si>
    <t xml:space="preserve">ELECTRICISTA </t>
  </si>
  <si>
    <t xml:space="preserve">37 AÑOS </t>
  </si>
  <si>
    <t xml:space="preserve">SAN CRISTOBAL </t>
  </si>
  <si>
    <t xml:space="preserve">FINALIDAD </t>
  </si>
  <si>
    <t>Sexo</t>
  </si>
  <si>
    <t xml:space="preserve">PASAPORTE </t>
  </si>
  <si>
    <t xml:space="preserve">PAKISTAN </t>
  </si>
  <si>
    <t xml:space="preserve">PAKISTANI </t>
  </si>
  <si>
    <t>EMPLEADO PRIVADO</t>
  </si>
  <si>
    <t xml:space="preserve">CONTADORA </t>
  </si>
  <si>
    <t>CORMECIANTE</t>
  </si>
  <si>
    <t>MARINO MERCANTE</t>
  </si>
  <si>
    <t>ABOGADO</t>
  </si>
  <si>
    <t>CHINA</t>
  </si>
  <si>
    <t>SANTIAGO</t>
  </si>
  <si>
    <t>SIRIA</t>
  </si>
  <si>
    <t>COMERCIANTE</t>
  </si>
  <si>
    <t>ESPAÑA</t>
  </si>
  <si>
    <t>ESPAÑOLA</t>
  </si>
  <si>
    <t>FARMACEUTA</t>
  </si>
  <si>
    <t xml:space="preserve">REPUBLICA DE GANA </t>
  </si>
  <si>
    <t>AFRICA</t>
  </si>
  <si>
    <t>PESCADOR</t>
  </si>
  <si>
    <t xml:space="preserve">LA ROMANA </t>
  </si>
  <si>
    <t>LA ROMANA</t>
  </si>
  <si>
    <t>JAPON</t>
  </si>
  <si>
    <t>JAPONES</t>
  </si>
  <si>
    <t>AGRICULTOR</t>
  </si>
  <si>
    <t>JARABACOA</t>
  </si>
  <si>
    <t xml:space="preserve">PERUANA </t>
  </si>
  <si>
    <t>ESPAILLAT</t>
  </si>
  <si>
    <t>MOCA</t>
  </si>
  <si>
    <t>PASAPORTE</t>
  </si>
  <si>
    <t xml:space="preserve">ECUADOR </t>
  </si>
  <si>
    <t>ECUATORIANA</t>
  </si>
  <si>
    <t xml:space="preserve">SECRETARIA </t>
  </si>
  <si>
    <t xml:space="preserve">F </t>
  </si>
  <si>
    <t>DERECHO</t>
  </si>
  <si>
    <t>RUSA</t>
  </si>
  <si>
    <t>MEDICO</t>
  </si>
  <si>
    <t>SAN JUAN</t>
  </si>
  <si>
    <t>JUBILADO</t>
  </si>
  <si>
    <t>FRANCIA</t>
  </si>
  <si>
    <t xml:space="preserve">FRANCES </t>
  </si>
  <si>
    <t xml:space="preserve">EMPRESRIO </t>
  </si>
  <si>
    <t>PROFESO</t>
  </si>
  <si>
    <t>ECONOMISTA</t>
  </si>
  <si>
    <t>HIGUY</t>
  </si>
  <si>
    <t>INGENIERO</t>
  </si>
  <si>
    <t>SAN PEDRO DE MACORI</t>
  </si>
  <si>
    <t>ADM.EMPRESA</t>
  </si>
  <si>
    <t>SAN CRISTOBA</t>
  </si>
  <si>
    <t>VILLA ALTAGRACIA</t>
  </si>
  <si>
    <t>PASPORTE</t>
  </si>
  <si>
    <t>TAIWAN</t>
  </si>
  <si>
    <t>VENDEDORA</t>
  </si>
  <si>
    <t>MARRUECOS</t>
  </si>
  <si>
    <t>MARRUQUI</t>
  </si>
  <si>
    <t>ITALIANA</t>
  </si>
  <si>
    <t xml:space="preserve">VERON </t>
  </si>
  <si>
    <t>PROFESORA</t>
  </si>
  <si>
    <t>TURISMO</t>
  </si>
  <si>
    <t xml:space="preserve">BRASIL </t>
  </si>
  <si>
    <t>BRASILEÑA</t>
  </si>
  <si>
    <t>HAITI</t>
  </si>
  <si>
    <t>ESTELISTA</t>
  </si>
  <si>
    <t xml:space="preserve">FRRANCES </t>
  </si>
  <si>
    <t>ARQUITECTO</t>
  </si>
  <si>
    <t>PENSIONADO</t>
  </si>
  <si>
    <t xml:space="preserve">SAMANA </t>
  </si>
  <si>
    <t>LAS TERRENA</t>
  </si>
  <si>
    <t xml:space="preserve">CUBA </t>
  </si>
  <si>
    <t xml:space="preserve">PROESORA </t>
  </si>
  <si>
    <t>MEXICO</t>
  </si>
  <si>
    <t>MEXICANA</t>
  </si>
  <si>
    <t xml:space="preserve">MAESTRA </t>
  </si>
  <si>
    <t>CHILE</t>
  </si>
  <si>
    <t>CHILENA</t>
  </si>
  <si>
    <t>LIC.</t>
  </si>
  <si>
    <t>ADMINISTRADOR</t>
  </si>
  <si>
    <t xml:space="preserve"> </t>
  </si>
  <si>
    <t xml:space="preserve">Fecha 
Solicitud </t>
  </si>
  <si>
    <t xml:space="preserve">ITALIA </t>
  </si>
  <si>
    <t>ALEMANIA</t>
  </si>
  <si>
    <t>ESPAÑALA</t>
  </si>
  <si>
    <t xml:space="preserve">PAISES BAJO </t>
  </si>
  <si>
    <t xml:space="preserve">HOLANDES </t>
  </si>
  <si>
    <t>Fecha 
Entrega</t>
  </si>
  <si>
    <t xml:space="preserve">CROACIA </t>
  </si>
  <si>
    <t>CROATA</t>
  </si>
  <si>
    <t>SANTO DOMINGO</t>
  </si>
  <si>
    <t xml:space="preserve">ESTUDIANTE </t>
  </si>
  <si>
    <t xml:space="preserve">INGENIERO </t>
  </si>
  <si>
    <t>Razón de solicitud</t>
  </si>
  <si>
    <t>8. Certificados de Renuncia a Nacionalidad</t>
  </si>
  <si>
    <t>Fecha  naturalizado</t>
  </si>
  <si>
    <t>Razón de solicitud renuncia a nacionalidad</t>
  </si>
  <si>
    <t>ORDINARIO</t>
  </si>
  <si>
    <t>BOLIVIA</t>
  </si>
  <si>
    <t xml:space="preserve">RUSIA </t>
  </si>
  <si>
    <t>PERU</t>
  </si>
  <si>
    <t>UCRANIA</t>
  </si>
  <si>
    <t>NAT.HIJO MAYOR DE EDAD ORDINARIO</t>
  </si>
  <si>
    <t>BRASIL</t>
  </si>
  <si>
    <t>ESTADOS UNIDOS</t>
  </si>
  <si>
    <t>EE.UU</t>
  </si>
  <si>
    <t xml:space="preserve">VENEZUELA </t>
  </si>
  <si>
    <t>BULGARIA</t>
  </si>
  <si>
    <t>CROACIA</t>
  </si>
  <si>
    <t>PUERTO RICO</t>
  </si>
  <si>
    <t>SINGAPUR</t>
  </si>
  <si>
    <t xml:space="preserve">NAT. HIJA MENOR DE EDAD </t>
  </si>
  <si>
    <t xml:space="preserve">NAT. HIJO MENOR DE EDAD </t>
  </si>
  <si>
    <t>RUSIA</t>
  </si>
  <si>
    <t xml:space="preserve">NAT. ORDINARIO MENOR DE EDAD </t>
  </si>
  <si>
    <t>BOLIVARIANA</t>
  </si>
  <si>
    <t>PERUANA</t>
  </si>
  <si>
    <t>UCRANIANA</t>
  </si>
  <si>
    <t>VENEZOLANA</t>
  </si>
  <si>
    <t>ESTADO UNIDENSE</t>
  </si>
  <si>
    <t>TAIWANES</t>
  </si>
  <si>
    <t>FRANCESA</t>
  </si>
  <si>
    <t>PERUANO</t>
  </si>
  <si>
    <t>BULGARO</t>
  </si>
  <si>
    <t>HAITIANA</t>
  </si>
  <si>
    <t>PUERTORIQUEÑO</t>
  </si>
  <si>
    <t>SINGAPURENSE</t>
  </si>
  <si>
    <t>PRIVILEGIADO</t>
  </si>
  <si>
    <t>SOLTERA</t>
  </si>
  <si>
    <t>BAILARINA</t>
  </si>
  <si>
    <t>DISTRITO NACIONAL</t>
  </si>
  <si>
    <t>22 AÑOS</t>
  </si>
  <si>
    <t>23 AÑOS</t>
  </si>
  <si>
    <t>VIOLINISTA</t>
  </si>
  <si>
    <t>COMUNICADOR SOCIAL</t>
  </si>
  <si>
    <t>ABOGADA PROCURADORA</t>
  </si>
  <si>
    <t>ING. QUIMICO</t>
  </si>
  <si>
    <t>HISTOTECNOLOGA</t>
  </si>
  <si>
    <t>SANTO DOMINGO ESTE</t>
  </si>
  <si>
    <t>MERCADEO</t>
  </si>
  <si>
    <t>SANTO DOMINGO NORTE</t>
  </si>
  <si>
    <t>GERENTE</t>
  </si>
  <si>
    <t>SAMANA</t>
  </si>
  <si>
    <t>LAS TERRENAS</t>
  </si>
  <si>
    <t>EMPRESARIA</t>
  </si>
  <si>
    <t>2AÑOS</t>
  </si>
  <si>
    <t>GERENTE ADMINISTRATIVO</t>
  </si>
  <si>
    <t>SUPERVISOR DE OBRA</t>
  </si>
  <si>
    <t>19 AÑOS</t>
  </si>
  <si>
    <t>MAESTRA ENSEÑANZA ESPECIAL</t>
  </si>
  <si>
    <t>SANTIAGO DE LOS CABALLEROS</t>
  </si>
  <si>
    <t>ADMINISTRADORA DE EMPRESA</t>
  </si>
  <si>
    <t>21 AÑOS</t>
  </si>
  <si>
    <t>13 AÑOS</t>
  </si>
  <si>
    <t>GERENTE LOGISTICO</t>
  </si>
  <si>
    <t>6 AÑOS</t>
  </si>
  <si>
    <t>JURISTA</t>
  </si>
  <si>
    <t>PUERTO PLATA</t>
  </si>
  <si>
    <t>SOSUA</t>
  </si>
  <si>
    <t>9 AÑOS</t>
  </si>
  <si>
    <t>3. Cantidad de Certificaciones de naturalizacion</t>
  </si>
  <si>
    <t>4. Cantidad de Certificaciones de no nacionalidad</t>
  </si>
  <si>
    <t>5. Cantidad de Certificaciones de status</t>
  </si>
  <si>
    <t>soltero</t>
  </si>
  <si>
    <t>soltera</t>
  </si>
  <si>
    <t>estudiante</t>
  </si>
  <si>
    <t>1 AÑO</t>
  </si>
  <si>
    <t>ALTAGRACIA</t>
  </si>
  <si>
    <t>PUNTACANA</t>
  </si>
  <si>
    <t>DOCTORA</t>
  </si>
  <si>
    <t>20 AÑOS</t>
  </si>
  <si>
    <t>PRODUCTOR TV</t>
  </si>
  <si>
    <t>PERIODISTA</t>
  </si>
  <si>
    <t>17 AÑOS</t>
  </si>
  <si>
    <t>14 AÑOS</t>
  </si>
  <si>
    <t>CHOFER CAMION</t>
  </si>
  <si>
    <t>3 AÑOS</t>
  </si>
  <si>
    <t>MEDICO OTORRINO</t>
  </si>
  <si>
    <t>EMPLEADO ONU</t>
  </si>
  <si>
    <t>8 AÑOS</t>
  </si>
  <si>
    <t>DIRECTOR Y PRODUCTOR DE CINE Y TV</t>
  </si>
  <si>
    <t>16 AÑOS</t>
  </si>
  <si>
    <t>EMPLEADA PRIVADA</t>
  </si>
  <si>
    <t>PASANTE MEDICO</t>
  </si>
  <si>
    <t>CONTADOR PUBLICO</t>
  </si>
  <si>
    <t>COMERCIANTE REPOSTERA</t>
  </si>
  <si>
    <t>LIC. EDUCACION QUIMICA</t>
  </si>
  <si>
    <t>SANTO DOMINGO OESTE</t>
  </si>
  <si>
    <t>ASISTENTE QUIRURGICA</t>
  </si>
  <si>
    <t>SANTI DOMINGO</t>
  </si>
  <si>
    <t>4 AÑOS</t>
  </si>
  <si>
    <t>HIGUEY</t>
  </si>
  <si>
    <t>TERRENAS</t>
  </si>
  <si>
    <t>11 AÑOS</t>
  </si>
  <si>
    <t>TECNICO DE PRODUCTOS</t>
  </si>
  <si>
    <t>PROPIETARIO DE NEGOCIO</t>
  </si>
  <si>
    <t>AGENTE DE RESERVA</t>
  </si>
  <si>
    <t>CASAD</t>
  </si>
  <si>
    <t>TECNICO DENTAL</t>
  </si>
  <si>
    <t>DIRECTORA DE DESARROLLO</t>
  </si>
  <si>
    <t>TRADUCTOR</t>
  </si>
  <si>
    <t>TRABAJO INDEPENDIENTE</t>
  </si>
  <si>
    <t>DUARTE</t>
  </si>
  <si>
    <t>GUAYUBIN</t>
  </si>
  <si>
    <t>EJECUTIVO DE VENTAS</t>
  </si>
  <si>
    <t>4 años</t>
  </si>
  <si>
    <t>DAJABON</t>
  </si>
  <si>
    <t>MARIA TRINIDAD SANCHEZ</t>
  </si>
  <si>
    <t>RIO SAN JUAN</t>
  </si>
  <si>
    <t>TERAPEUTA OCUPACIONAL</t>
  </si>
  <si>
    <t>ASISTENTE ADMINISTRATIVA</t>
  </si>
  <si>
    <t>SUPERVISOR DE PERSONAL</t>
  </si>
  <si>
    <t>SAN CRISTOBAL</t>
  </si>
  <si>
    <t>COMERCIANTES</t>
  </si>
  <si>
    <t>PSICOLOGA EDUCATIVA</t>
  </si>
  <si>
    <t>ASISTENTE MEDICO</t>
  </si>
  <si>
    <t>MONTECRISTI</t>
  </si>
  <si>
    <t>PROFESOR</t>
  </si>
  <si>
    <t>ASISTENTE ORTODONCISTA</t>
  </si>
  <si>
    <t>VERON PUNTA CANA</t>
  </si>
  <si>
    <t>REPRESENTANTE DE VENTAS</t>
  </si>
  <si>
    <t>SACERDOTE</t>
  </si>
  <si>
    <t>ACCIONISTA</t>
  </si>
  <si>
    <t>EMPLEADO INDEPENDIENTE</t>
  </si>
  <si>
    <t>RENTISTA</t>
  </si>
  <si>
    <t>EMPRESA PROPIA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</si>
</sst>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>
    <font>
      <sz val="11"/>
      <color theme="1"/>
      <name val="Calibri"/>
      <family val="2"/>
      <scheme val="minor"/>
    </font>
    <font>
      <b/>
      <sz val="11"/>
      <color theme="6" tint="-0.249977111117893"/>
      <name val="Calibri"/>
      <family val="2"/>
      <scheme val="minor"/>
    </font>
    <font>
      <b/>
      <sz val="14"/>
      <color theme="1"/>
      <name val="Nyala"/>
    </font>
    <font>
      <sz val="12"/>
      <color theme="1"/>
      <name val="Nyala"/>
    </font>
    <font>
      <sz val="11"/>
      <color theme="1"/>
      <name val="Nyala"/>
    </font>
    <font>
      <b/>
      <sz val="12"/>
      <color theme="1"/>
      <name val="Nyala"/>
    </font>
    <font>
      <sz val="10"/>
      <color theme="1"/>
      <name val="Verdana"/>
      <family val="2"/>
    </font>
    <font>
      <b/>
      <sz val="11"/>
      <color theme="1"/>
      <name val="Verdana"/>
      <family val="2"/>
    </font>
    <font>
      <b/>
      <i/>
      <sz val="11"/>
      <color theme="1"/>
      <name val="Verdana"/>
      <family val="2"/>
    </font>
    <font>
      <sz val="12"/>
      <color theme="1"/>
      <name val="Verdana"/>
      <family val="2"/>
    </font>
    <font>
      <sz val="12"/>
      <name val="Verdana"/>
      <family val="2"/>
    </font>
    <font>
      <i/>
      <sz val="12"/>
      <color theme="1"/>
      <name val="Verdana"/>
      <family val="2"/>
    </font>
    <font>
      <b/>
      <i/>
      <sz val="12"/>
      <color theme="1"/>
      <name val="Verdana"/>
      <family val="2"/>
    </font>
    <font>
      <b/>
      <sz val="14"/>
      <color theme="6" tint="-0.249977111117893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4"/>
      <name val="Times New Roman"/>
      <family val="1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Arial"/>
      <family val="2"/>
    </font>
    <font>
      <sz val="12"/>
      <name val="Arial"/>
      <family val="2"/>
    </font>
    <font>
      <sz val="12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0">
    <xf numFmtId="0" fontId="0" fillId="0" borderId="0" xfId="0"/>
    <xf numFmtId="0" fontId="1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vertical="center"/>
    </xf>
    <xf numFmtId="0" fontId="2" fillId="3" borderId="0" xfId="0" applyFont="1" applyFill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/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6" fillId="0" borderId="0" xfId="0" applyFont="1"/>
    <xf numFmtId="0" fontId="7" fillId="0" borderId="0" xfId="0" applyFont="1" applyAlignment="1">
      <alignment horizontal="left" vertical="center"/>
    </xf>
    <xf numFmtId="0" fontId="8" fillId="0" borderId="0" xfId="0" applyFont="1"/>
    <xf numFmtId="0" fontId="9" fillId="0" borderId="0" xfId="0" applyFont="1"/>
    <xf numFmtId="0" fontId="5" fillId="5" borderId="1" xfId="0" applyFont="1" applyFill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4" fillId="3" borderId="0" xfId="0" applyFont="1" applyFill="1" applyAlignment="1">
      <alignment horizontal="left"/>
    </xf>
    <xf numFmtId="0" fontId="14" fillId="0" borderId="0" xfId="0" applyFont="1" applyAlignment="1">
      <alignment horizontal="left"/>
    </xf>
    <xf numFmtId="0" fontId="14" fillId="0" borderId="0" xfId="0" applyFont="1"/>
    <xf numFmtId="0" fontId="15" fillId="0" borderId="0" xfId="0" applyFont="1"/>
    <xf numFmtId="0" fontId="15" fillId="0" borderId="0" xfId="0" applyFont="1" applyAlignment="1">
      <alignment horizontal="center"/>
    </xf>
    <xf numFmtId="0" fontId="14" fillId="0" borderId="0" xfId="0" applyFont="1" applyAlignment="1">
      <alignment horizontal="left" vertical="center" wrapText="1"/>
    </xf>
    <xf numFmtId="0" fontId="14" fillId="0" borderId="0" xfId="0" applyFont="1" applyAlignment="1">
      <alignment vertical="center" wrapText="1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/>
    </xf>
    <xf numFmtId="14" fontId="16" fillId="0" borderId="1" xfId="0" applyNumberFormat="1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15" fillId="0" borderId="1" xfId="0" applyFont="1" applyBorder="1"/>
    <xf numFmtId="0" fontId="15" fillId="0" borderId="1" xfId="0" applyFont="1" applyBorder="1" applyAlignment="1">
      <alignment horizontal="center" vertical="center"/>
    </xf>
    <xf numFmtId="0" fontId="17" fillId="0" borderId="0" xfId="0" applyFont="1"/>
    <xf numFmtId="0" fontId="18" fillId="0" borderId="1" xfId="0" applyFont="1" applyBorder="1" applyAlignment="1">
      <alignment horizontal="center"/>
    </xf>
    <xf numFmtId="0" fontId="18" fillId="0" borderId="1" xfId="0" applyFont="1" applyBorder="1"/>
    <xf numFmtId="0" fontId="18" fillId="0" borderId="0" xfId="0" applyFont="1"/>
    <xf numFmtId="14" fontId="18" fillId="0" borderId="1" xfId="0" applyNumberFormat="1" applyFont="1" applyBorder="1"/>
    <xf numFmtId="14" fontId="18" fillId="0" borderId="1" xfId="0" applyNumberFormat="1" applyFont="1" applyBorder="1" applyAlignment="1">
      <alignment horizontal="left"/>
    </xf>
    <xf numFmtId="0" fontId="4" fillId="0" borderId="1" xfId="0" applyFont="1" applyBorder="1" applyAlignment="1">
      <alignment wrapText="1"/>
    </xf>
    <xf numFmtId="0" fontId="19" fillId="0" borderId="13" xfId="0" applyFont="1" applyBorder="1"/>
    <xf numFmtId="0" fontId="19" fillId="0" borderId="14" xfId="0" applyFont="1" applyBorder="1"/>
    <xf numFmtId="14" fontId="18" fillId="0" borderId="11" xfId="0" applyNumberFormat="1" applyFont="1" applyBorder="1" applyAlignment="1">
      <alignment horizontal="left"/>
    </xf>
    <xf numFmtId="0" fontId="0" fillId="0" borderId="13" xfId="0" applyBorder="1"/>
    <xf numFmtId="0" fontId="18" fillId="0" borderId="13" xfId="0" applyFont="1" applyBorder="1"/>
    <xf numFmtId="0" fontId="20" fillId="0" borderId="13" xfId="0" applyFont="1" applyBorder="1"/>
    <xf numFmtId="0" fontId="17" fillId="0" borderId="13" xfId="0" applyFont="1" applyBorder="1"/>
    <xf numFmtId="0" fontId="21" fillId="0" borderId="13" xfId="0" applyFont="1" applyBorder="1"/>
    <xf numFmtId="0" fontId="20" fillId="0" borderId="0" xfId="0" applyFont="1"/>
    <xf numFmtId="0" fontId="15" fillId="0" borderId="7" xfId="0" applyFont="1" applyBorder="1" applyAlignment="1">
      <alignment horizontal="center" vertical="center"/>
    </xf>
    <xf numFmtId="0" fontId="18" fillId="0" borderId="9" xfId="0" applyFont="1" applyBorder="1"/>
    <xf numFmtId="0" fontId="18" fillId="0" borderId="10" xfId="0" applyFont="1" applyBorder="1"/>
    <xf numFmtId="0" fontId="18" fillId="0" borderId="12" xfId="0" applyFont="1" applyBorder="1"/>
    <xf numFmtId="14" fontId="18" fillId="0" borderId="5" xfId="0" applyNumberFormat="1" applyFont="1" applyBorder="1"/>
    <xf numFmtId="0" fontId="18" fillId="0" borderId="5" xfId="0" applyFont="1" applyBorder="1"/>
    <xf numFmtId="0" fontId="18" fillId="0" borderId="16" xfId="0" applyFont="1" applyBorder="1"/>
    <xf numFmtId="14" fontId="18" fillId="0" borderId="8" xfId="0" applyNumberFormat="1" applyFont="1" applyBorder="1" applyAlignment="1">
      <alignment horizontal="center"/>
    </xf>
    <xf numFmtId="14" fontId="18" fillId="0" borderId="11" xfId="0" applyNumberFormat="1" applyFont="1" applyBorder="1" applyAlignment="1">
      <alignment horizontal="center"/>
    </xf>
    <xf numFmtId="14" fontId="18" fillId="0" borderId="15" xfId="0" applyNumberFormat="1" applyFont="1" applyBorder="1" applyAlignment="1">
      <alignment horizontal="center"/>
    </xf>
    <xf numFmtId="14" fontId="18" fillId="0" borderId="1" xfId="0" applyNumberFormat="1" applyFont="1" applyBorder="1" applyAlignment="1">
      <alignment horizontal="center"/>
    </xf>
    <xf numFmtId="0" fontId="22" fillId="6" borderId="1" xfId="0" applyFont="1" applyFill="1" applyBorder="1" applyAlignment="1">
      <alignment horizontal="left" vertical="center" wrapText="1"/>
    </xf>
    <xf numFmtId="0" fontId="22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/>
    </xf>
    <xf numFmtId="0" fontId="23" fillId="0" borderId="1" xfId="0" applyFont="1" applyFill="1" applyBorder="1" applyAlignment="1">
      <alignment horizontal="left" wrapText="1"/>
    </xf>
    <xf numFmtId="0" fontId="22" fillId="6" borderId="1" xfId="0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center"/>
    </xf>
    <xf numFmtId="0" fontId="22" fillId="6" borderId="1" xfId="0" applyFont="1" applyFill="1" applyBorder="1" applyAlignment="1">
      <alignment horizontal="left" vertical="center"/>
    </xf>
    <xf numFmtId="0" fontId="23" fillId="6" borderId="1" xfId="0" applyFont="1" applyFill="1" applyBorder="1" applyAlignment="1">
      <alignment horizontal="left"/>
    </xf>
    <xf numFmtId="0" fontId="22" fillId="0" borderId="1" xfId="0" applyFont="1" applyBorder="1" applyAlignment="1">
      <alignment horizontal="center" vertical="center"/>
    </xf>
    <xf numFmtId="0" fontId="19" fillId="0" borderId="0" xfId="0" applyFont="1" applyBorder="1"/>
    <xf numFmtId="14" fontId="18" fillId="0" borderId="0" xfId="0" applyNumberFormat="1" applyFont="1" applyBorder="1" applyAlignment="1">
      <alignment horizontal="left"/>
    </xf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left"/>
    </xf>
    <xf numFmtId="0" fontId="5" fillId="2" borderId="5" xfId="0" applyFont="1" applyFill="1" applyBorder="1" applyAlignment="1">
      <alignment horizontal="center" vertical="center"/>
    </xf>
    <xf numFmtId="14" fontId="22" fillId="0" borderId="1" xfId="0" applyNumberFormat="1" applyFont="1" applyBorder="1"/>
    <xf numFmtId="14" fontId="22" fillId="0" borderId="1" xfId="0" applyNumberFormat="1" applyFont="1" applyBorder="1" applyAlignment="1">
      <alignment horizontal="left"/>
    </xf>
    <xf numFmtId="0" fontId="24" fillId="0" borderId="1" xfId="0" applyFont="1" applyBorder="1" applyAlignment="1">
      <alignment horizontal="center" wrapText="1"/>
    </xf>
    <xf numFmtId="0" fontId="22" fillId="0" borderId="1" xfId="0" applyFont="1" applyBorder="1"/>
    <xf numFmtId="0" fontId="22" fillId="0" borderId="1" xfId="0" applyFont="1" applyBorder="1" applyAlignment="1">
      <alignment wrapText="1"/>
    </xf>
    <xf numFmtId="14" fontId="22" fillId="0" borderId="1" xfId="0" applyNumberFormat="1" applyFont="1" applyBorder="1" applyAlignment="1">
      <alignment horizontal="center"/>
    </xf>
    <xf numFmtId="0" fontId="22" fillId="0" borderId="1" xfId="0" applyFont="1" applyBorder="1" applyAlignment="1">
      <alignment horizontal="left"/>
    </xf>
    <xf numFmtId="0" fontId="24" fillId="0" borderId="1" xfId="0" applyFont="1" applyBorder="1" applyAlignment="1">
      <alignment horizontal="left" wrapText="1"/>
    </xf>
    <xf numFmtId="0" fontId="24" fillId="0" borderId="1" xfId="0" applyFont="1" applyBorder="1" applyAlignment="1">
      <alignment horizontal="center"/>
    </xf>
    <xf numFmtId="0" fontId="22" fillId="0" borderId="7" xfId="0" applyFont="1" applyBorder="1"/>
    <xf numFmtId="0" fontId="22" fillId="0" borderId="1" xfId="0" applyFont="1" applyBorder="1" applyAlignment="1">
      <alignment horizontal="center" wrapText="1"/>
    </xf>
    <xf numFmtId="14" fontId="22" fillId="0" borderId="0" xfId="0" applyNumberFormat="1" applyFont="1"/>
    <xf numFmtId="0" fontId="22" fillId="0" borderId="0" xfId="0" applyFont="1"/>
    <xf numFmtId="0" fontId="24" fillId="0" borderId="7" xfId="0" applyFont="1" applyFill="1" applyBorder="1" applyAlignment="1">
      <alignment horizontal="center" wrapText="1"/>
    </xf>
    <xf numFmtId="0" fontId="22" fillId="0" borderId="7" xfId="0" applyFont="1" applyFill="1" applyBorder="1"/>
    <xf numFmtId="0" fontId="24" fillId="0" borderId="1" xfId="0" applyFont="1" applyBorder="1" applyAlignment="1">
      <alignment horizontal="left" vertical="center" wrapText="1"/>
    </xf>
    <xf numFmtId="0" fontId="24" fillId="0" borderId="1" xfId="0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left"/>
    </xf>
    <xf numFmtId="0" fontId="7" fillId="4" borderId="0" xfId="0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10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left" wrapText="1"/>
    </xf>
    <xf numFmtId="0" fontId="10" fillId="0" borderId="0" xfId="0" applyFont="1" applyAlignment="1">
      <alignment horizontal="left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left"/>
    </xf>
    <xf numFmtId="0" fontId="2" fillId="0" borderId="0" xfId="0" applyFont="1" applyAlignment="1">
      <alignment horizontal="left" vertical="center" wrapText="1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14" fillId="5" borderId="5" xfId="0" applyFont="1" applyFill="1" applyBorder="1" applyAlignment="1">
      <alignment horizontal="center" vertical="center" wrapText="1"/>
    </xf>
    <xf numFmtId="0" fontId="14" fillId="5" borderId="6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14" fillId="3" borderId="0" xfId="0" applyFont="1" applyFill="1" applyAlignment="1">
      <alignment horizontal="left"/>
    </xf>
    <xf numFmtId="0" fontId="14" fillId="0" borderId="0" xfId="0" applyFont="1" applyAlignment="1">
      <alignment horizontal="left" vertical="center" wrapText="1"/>
    </xf>
    <xf numFmtId="0" fontId="14" fillId="2" borderId="5" xfId="0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G22"/>
  <sheetViews>
    <sheetView showWhiteSpace="0" zoomScale="85" zoomScaleNormal="85" workbookViewId="0">
      <selection activeCell="A35" sqref="A35"/>
    </sheetView>
  </sheetViews>
  <sheetFormatPr baseColWidth="10" defaultColWidth="11.42578125" defaultRowHeight="12.75"/>
  <cols>
    <col min="1" max="1" width="26.5703125" style="14" customWidth="1"/>
    <col min="2" max="2" width="10.7109375" style="14" customWidth="1"/>
    <col min="3" max="3" width="16.5703125" style="14" customWidth="1"/>
    <col min="4" max="4" width="15.5703125" style="14" customWidth="1"/>
    <col min="5" max="5" width="22.5703125" style="14" customWidth="1"/>
    <col min="6" max="6" width="12.140625" style="14" customWidth="1"/>
    <col min="7" max="16384" width="11.42578125" style="14"/>
  </cols>
  <sheetData>
    <row r="1" spans="1:7" ht="21" customHeight="1">
      <c r="A1" s="100" t="s">
        <v>0</v>
      </c>
      <c r="B1" s="100"/>
      <c r="C1" s="100"/>
      <c r="D1" s="100"/>
      <c r="E1" s="100"/>
      <c r="F1" s="100"/>
    </row>
    <row r="2" spans="1:7" ht="8.25" customHeight="1">
      <c r="A2" s="15"/>
      <c r="B2" s="15"/>
      <c r="C2" s="15"/>
      <c r="D2" s="15"/>
      <c r="E2" s="15"/>
      <c r="F2" s="15"/>
    </row>
    <row r="3" spans="1:7" ht="21" customHeight="1">
      <c r="A3" s="101" t="s">
        <v>1</v>
      </c>
      <c r="B3" s="101"/>
      <c r="C3" s="101"/>
      <c r="D3" s="101"/>
      <c r="E3" s="101"/>
      <c r="F3" s="101"/>
    </row>
    <row r="4" spans="1:7" ht="12.75" customHeight="1"/>
    <row r="5" spans="1:7" customFormat="1" ht="18.75" customHeight="1">
      <c r="A5" s="16" t="s">
        <v>2</v>
      </c>
      <c r="B5" s="17"/>
      <c r="C5" s="17"/>
      <c r="D5" s="17"/>
      <c r="E5" s="17"/>
    </row>
    <row r="6" spans="1:7" customFormat="1" ht="9" customHeight="1">
      <c r="A6" s="16"/>
      <c r="B6" s="17"/>
      <c r="C6" s="17"/>
      <c r="D6" s="17"/>
      <c r="E6" s="17"/>
    </row>
    <row r="7" spans="1:7" ht="45" customHeight="1">
      <c r="A7" s="102" t="s">
        <v>3</v>
      </c>
      <c r="B7" s="102"/>
      <c r="C7" s="102"/>
      <c r="D7" s="102"/>
      <c r="E7" s="102"/>
      <c r="F7" s="102"/>
      <c r="G7" s="23"/>
    </row>
    <row r="8" spans="1:7" ht="46.5" customHeight="1">
      <c r="A8" s="102" t="s">
        <v>4</v>
      </c>
      <c r="B8" s="102"/>
      <c r="C8" s="102"/>
      <c r="D8" s="102"/>
      <c r="E8" s="102"/>
      <c r="F8" s="102"/>
      <c r="G8" s="23"/>
    </row>
    <row r="9" spans="1:7" ht="32.25" customHeight="1">
      <c r="A9" s="102" t="s">
        <v>5</v>
      </c>
      <c r="B9" s="102"/>
      <c r="C9" s="102"/>
      <c r="D9" s="102"/>
      <c r="E9" s="102"/>
      <c r="F9" s="22"/>
      <c r="G9" s="23"/>
    </row>
    <row r="10" spans="1:7" ht="32.25" customHeight="1">
      <c r="A10" s="102" t="s">
        <v>6</v>
      </c>
      <c r="B10" s="102"/>
      <c r="C10" s="102"/>
      <c r="D10" s="102"/>
      <c r="E10" s="102"/>
      <c r="F10" s="22"/>
      <c r="G10" s="23"/>
    </row>
    <row r="11" spans="1:7" ht="32.25" customHeight="1">
      <c r="A11" s="102" t="s">
        <v>7</v>
      </c>
      <c r="B11" s="102"/>
      <c r="C11" s="102"/>
      <c r="D11" s="102"/>
      <c r="E11" s="102"/>
      <c r="F11" s="22"/>
      <c r="G11" s="23"/>
    </row>
    <row r="12" spans="1:7" ht="32.25" customHeight="1">
      <c r="A12" s="102" t="s">
        <v>8</v>
      </c>
      <c r="B12" s="102"/>
      <c r="C12" s="102"/>
      <c r="D12" s="102"/>
      <c r="E12" s="102"/>
      <c r="F12" s="102"/>
      <c r="G12" s="23"/>
    </row>
    <row r="13" spans="1:7" ht="32.25" customHeight="1">
      <c r="A13" s="102" t="s">
        <v>9</v>
      </c>
      <c r="B13" s="102"/>
      <c r="C13" s="102"/>
      <c r="D13" s="102"/>
      <c r="E13" s="102"/>
      <c r="F13" s="102"/>
      <c r="G13" s="23"/>
    </row>
    <row r="14" spans="1:7" ht="32.25" customHeight="1">
      <c r="A14" s="102" t="s">
        <v>10</v>
      </c>
      <c r="B14" s="102"/>
      <c r="C14" s="102"/>
      <c r="D14" s="102"/>
      <c r="E14" s="102"/>
      <c r="F14" s="22"/>
      <c r="G14" s="23"/>
    </row>
    <row r="15" spans="1:7" ht="32.25" customHeight="1">
      <c r="A15" s="102" t="s">
        <v>11</v>
      </c>
      <c r="B15" s="102"/>
      <c r="C15" s="102"/>
      <c r="D15" s="102"/>
      <c r="E15" s="102"/>
      <c r="F15" s="22"/>
      <c r="G15" s="23"/>
    </row>
    <row r="16" spans="1:7" ht="20.25" customHeight="1">
      <c r="A16" s="104"/>
      <c r="B16" s="104"/>
      <c r="C16" s="104"/>
      <c r="D16" s="104"/>
      <c r="E16" s="104"/>
      <c r="F16" s="104"/>
    </row>
    <row r="17" spans="1:5" ht="21.75" customHeight="1"/>
    <row r="18" spans="1:5" ht="15">
      <c r="A18" s="17"/>
      <c r="B18" s="17"/>
      <c r="C18" s="17"/>
      <c r="D18" s="17"/>
      <c r="E18" s="17"/>
    </row>
    <row r="19" spans="1:5" ht="15">
      <c r="A19" s="17"/>
      <c r="B19" s="17"/>
      <c r="C19" s="17"/>
      <c r="D19" s="17"/>
      <c r="E19" s="17"/>
    </row>
    <row r="20" spans="1:5" ht="15">
      <c r="A20" s="17"/>
      <c r="B20" s="17"/>
      <c r="C20" s="17"/>
      <c r="D20" s="17"/>
      <c r="E20" s="17"/>
    </row>
    <row r="21" spans="1:5" ht="15">
      <c r="A21" s="17"/>
      <c r="B21" s="17"/>
      <c r="C21" s="17"/>
      <c r="D21" s="17"/>
      <c r="E21" s="17"/>
    </row>
    <row r="22" spans="1:5" ht="33" customHeight="1">
      <c r="A22" s="103" t="s">
        <v>12</v>
      </c>
      <c r="B22" s="103"/>
      <c r="C22" s="103"/>
      <c r="D22" s="103"/>
      <c r="E22" s="103"/>
    </row>
  </sheetData>
  <mergeCells count="13">
    <mergeCell ref="A22:E22"/>
    <mergeCell ref="A9:E9"/>
    <mergeCell ref="A10:E10"/>
    <mergeCell ref="A11:E11"/>
    <mergeCell ref="A16:F16"/>
    <mergeCell ref="A1:F1"/>
    <mergeCell ref="A3:F3"/>
    <mergeCell ref="A14:E14"/>
    <mergeCell ref="A15:E15"/>
    <mergeCell ref="A8:F8"/>
    <mergeCell ref="A12:F12"/>
    <mergeCell ref="A13:F13"/>
    <mergeCell ref="A7:F7"/>
  </mergeCells>
  <printOptions horizontalCentered="1"/>
  <pageMargins left="0.28999999999999998" right="0.28999999999999998" top="1.99" bottom="0.59" header="0.97" footer="0.31496062992126"/>
  <pageSetup scale="90" orientation="portrait" r:id="rId1"/>
  <headerFooter>
    <oddHeader>&amp;L&amp;"Verdana,Negrita"&amp;9&amp;KC00000MINISTERIO DE INTERIOR Y POLICIA&amp;"Verdana,Normal" &amp;C&amp;"Verdana,Negrita"&amp;K03-002
INFORMACIÓN REQUERIDA POR LA
DIRECCIÓN DE PLANIFICACIÓN Y DESARROLLO&amp;R&amp;"Verdana,Negrita"&amp;9&amp;KC00000 NOVIEMBRE  2020</oddHeader>
    <oddFooter>&amp;C&amp;"Verdana,Negrita Cursiva"&amp;8Dirección de Planificación y Desarrollo&amp;R&amp;"Verdana,Normal"&amp;8&amp;P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249977111117893"/>
  </sheetPr>
  <dimension ref="A1:M92"/>
  <sheetViews>
    <sheetView tabSelected="1" zoomScale="70" zoomScaleNormal="70" zoomScaleSheetLayoutView="40" zoomScalePageLayoutView="70" workbookViewId="0">
      <pane xSplit="1" ySplit="7" topLeftCell="C8" activePane="bottomRight" state="frozen"/>
      <selection pane="topRight" activeCell="B1" sqref="B1"/>
      <selection pane="bottomLeft" activeCell="A8" sqref="A8"/>
      <selection pane="bottomRight" activeCell="E4" sqref="E4"/>
    </sheetView>
  </sheetViews>
  <sheetFormatPr baseColWidth="10" defaultColWidth="11.42578125" defaultRowHeight="15"/>
  <cols>
    <col min="1" max="1" width="10.42578125" customWidth="1"/>
    <col min="2" max="2" width="21.28515625" customWidth="1"/>
    <col min="3" max="3" width="17.28515625" customWidth="1"/>
    <col min="4" max="4" width="32.140625" customWidth="1"/>
    <col min="5" max="5" width="19" customWidth="1"/>
    <col min="6" max="6" width="25.42578125" customWidth="1"/>
    <col min="7" max="7" width="10.7109375" customWidth="1"/>
    <col min="8" max="8" width="11.42578125" customWidth="1"/>
    <col min="9" max="9" width="13.7109375" customWidth="1"/>
    <col min="10" max="10" width="26.42578125" customWidth="1"/>
    <col min="11" max="11" width="13.28515625" customWidth="1"/>
    <col min="12" max="12" width="23.42578125" customWidth="1"/>
    <col min="13" max="13" width="25.7109375" customWidth="1"/>
  </cols>
  <sheetData>
    <row r="1" spans="1:13" ht="14.2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8">
      <c r="A2" s="112" t="s">
        <v>13</v>
      </c>
      <c r="B2" s="112"/>
      <c r="C2" s="112"/>
      <c r="D2" s="112"/>
      <c r="E2" s="5"/>
      <c r="F2" s="5"/>
      <c r="G2" s="5"/>
      <c r="H2" s="5"/>
      <c r="I2" s="5"/>
      <c r="J2" s="5"/>
      <c r="K2" s="6"/>
      <c r="L2" s="7"/>
      <c r="M2" s="7"/>
    </row>
    <row r="3" spans="1:13" ht="6" customHeight="1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3" ht="19.5" customHeight="1">
      <c r="A4" s="113" t="s">
        <v>14</v>
      </c>
      <c r="B4" s="113"/>
      <c r="C4" s="113"/>
      <c r="D4" s="113"/>
      <c r="E4" s="8"/>
      <c r="F4" s="9"/>
      <c r="G4" s="9"/>
      <c r="H4" s="9"/>
      <c r="I4" s="9"/>
      <c r="J4" s="9"/>
      <c r="K4" s="9"/>
      <c r="L4" s="9"/>
      <c r="M4" s="9"/>
    </row>
    <row r="5" spans="1:13" ht="15.75">
      <c r="A5" s="4"/>
      <c r="B5" s="4"/>
      <c r="C5" s="4"/>
      <c r="D5" s="3"/>
      <c r="E5" s="3"/>
      <c r="F5" s="3"/>
      <c r="G5" s="3"/>
      <c r="H5" s="3"/>
      <c r="I5" s="3"/>
      <c r="J5" s="3"/>
      <c r="K5" s="3"/>
      <c r="L5" s="3"/>
      <c r="M5" s="3"/>
    </row>
    <row r="6" spans="1:13" ht="31.5" customHeight="1">
      <c r="A6" s="114" t="s">
        <v>15</v>
      </c>
      <c r="B6" s="105" t="s">
        <v>16</v>
      </c>
      <c r="C6" s="105" t="s">
        <v>17</v>
      </c>
      <c r="D6" s="105" t="s">
        <v>19</v>
      </c>
      <c r="E6" s="105" t="s">
        <v>20</v>
      </c>
      <c r="F6" s="105" t="s">
        <v>21</v>
      </c>
      <c r="G6" s="110" t="s">
        <v>22</v>
      </c>
      <c r="H6" s="105" t="s">
        <v>23</v>
      </c>
      <c r="I6" s="105" t="s">
        <v>24</v>
      </c>
      <c r="J6" s="105" t="s">
        <v>25</v>
      </c>
      <c r="K6" s="105" t="s">
        <v>26</v>
      </c>
      <c r="L6" s="107" t="s">
        <v>27</v>
      </c>
      <c r="M6" s="108"/>
    </row>
    <row r="7" spans="1:13" ht="27" customHeight="1">
      <c r="A7" s="115"/>
      <c r="B7" s="115"/>
      <c r="C7" s="115"/>
      <c r="D7" s="106"/>
      <c r="E7" s="106"/>
      <c r="F7" s="106"/>
      <c r="G7" s="111"/>
      <c r="H7" s="106"/>
      <c r="I7" s="106"/>
      <c r="J7" s="106"/>
      <c r="K7" s="106"/>
      <c r="L7" s="18" t="s">
        <v>28</v>
      </c>
      <c r="M7" s="18" t="s">
        <v>29</v>
      </c>
    </row>
    <row r="8" spans="1:13" ht="35.25" customHeight="1">
      <c r="A8" s="72">
        <v>1</v>
      </c>
      <c r="B8" s="82">
        <v>44998</v>
      </c>
      <c r="C8" s="87">
        <v>45377</v>
      </c>
      <c r="D8" s="67" t="s">
        <v>212</v>
      </c>
      <c r="E8" s="67" t="s">
        <v>48</v>
      </c>
      <c r="F8" s="90" t="s">
        <v>49</v>
      </c>
      <c r="G8" s="72">
        <f>2023-1972</f>
        <v>51</v>
      </c>
      <c r="H8" s="71" t="s">
        <v>38</v>
      </c>
      <c r="I8" s="85" t="s">
        <v>66</v>
      </c>
      <c r="J8" s="85" t="s">
        <v>287</v>
      </c>
      <c r="K8" s="72" t="s">
        <v>288</v>
      </c>
      <c r="L8" s="86" t="s">
        <v>205</v>
      </c>
      <c r="M8" s="86" t="s">
        <v>245</v>
      </c>
    </row>
    <row r="9" spans="1:13" ht="35.25" customHeight="1">
      <c r="A9" s="72">
        <v>2</v>
      </c>
      <c r="B9" s="83">
        <v>45155</v>
      </c>
      <c r="C9" s="87">
        <v>45377</v>
      </c>
      <c r="D9" s="67" t="s">
        <v>31</v>
      </c>
      <c r="E9" s="67" t="s">
        <v>213</v>
      </c>
      <c r="F9" s="84" t="s">
        <v>230</v>
      </c>
      <c r="G9" s="72">
        <f>2023-1986</f>
        <v>37</v>
      </c>
      <c r="H9" s="71" t="s">
        <v>38</v>
      </c>
      <c r="I9" s="85" t="s">
        <v>39</v>
      </c>
      <c r="J9" s="85" t="s">
        <v>131</v>
      </c>
      <c r="K9" s="72" t="s">
        <v>294</v>
      </c>
      <c r="L9" s="86" t="s">
        <v>205</v>
      </c>
      <c r="M9" s="86" t="s">
        <v>253</v>
      </c>
    </row>
    <row r="10" spans="1:13" ht="35.25" customHeight="1">
      <c r="A10" s="72">
        <v>3</v>
      </c>
      <c r="B10" s="83">
        <v>44916</v>
      </c>
      <c r="C10" s="87">
        <v>45377</v>
      </c>
      <c r="D10" s="67" t="s">
        <v>212</v>
      </c>
      <c r="E10" s="67" t="s">
        <v>214</v>
      </c>
      <c r="F10" s="84" t="s">
        <v>153</v>
      </c>
      <c r="G10" s="72">
        <f>2023-1987</f>
        <v>36</v>
      </c>
      <c r="H10" s="71" t="s">
        <v>38</v>
      </c>
      <c r="I10" s="85" t="s">
        <v>66</v>
      </c>
      <c r="J10" s="85" t="s">
        <v>315</v>
      </c>
      <c r="K10" s="72" t="s">
        <v>270</v>
      </c>
      <c r="L10" s="86" t="s">
        <v>272</v>
      </c>
      <c r="M10" s="86" t="s">
        <v>87</v>
      </c>
    </row>
    <row r="11" spans="1:13" ht="35.25" customHeight="1">
      <c r="A11" s="72">
        <v>4</v>
      </c>
      <c r="B11" s="83">
        <v>45057</v>
      </c>
      <c r="C11" s="87">
        <v>45377</v>
      </c>
      <c r="D11" s="67" t="s">
        <v>31</v>
      </c>
      <c r="E11" s="67" t="s">
        <v>48</v>
      </c>
      <c r="F11" s="84" t="s">
        <v>49</v>
      </c>
      <c r="G11" s="72">
        <f>2023-1991</f>
        <v>32</v>
      </c>
      <c r="H11" s="71" t="s">
        <v>33</v>
      </c>
      <c r="I11" s="85" t="s">
        <v>34</v>
      </c>
      <c r="J11" s="85" t="s">
        <v>313</v>
      </c>
      <c r="K11" s="72" t="s">
        <v>281</v>
      </c>
      <c r="L11" s="86" t="s">
        <v>205</v>
      </c>
      <c r="M11" s="86" t="s">
        <v>245</v>
      </c>
    </row>
    <row r="12" spans="1:13" ht="35.25" customHeight="1">
      <c r="A12" s="72">
        <v>5</v>
      </c>
      <c r="B12" s="83">
        <v>44998</v>
      </c>
      <c r="C12" s="87">
        <v>45377</v>
      </c>
      <c r="D12" s="67" t="s">
        <v>212</v>
      </c>
      <c r="E12" s="67" t="s">
        <v>48</v>
      </c>
      <c r="F12" s="84" t="s">
        <v>49</v>
      </c>
      <c r="G12" s="72">
        <f>2023-1954</f>
        <v>69</v>
      </c>
      <c r="H12" s="71" t="s">
        <v>33</v>
      </c>
      <c r="I12" s="85" t="s">
        <v>243</v>
      </c>
      <c r="J12" s="85" t="s">
        <v>79</v>
      </c>
      <c r="K12" s="72" t="s">
        <v>289</v>
      </c>
      <c r="L12" s="86" t="s">
        <v>205</v>
      </c>
      <c r="M12" s="86" t="s">
        <v>245</v>
      </c>
    </row>
    <row r="13" spans="1:13" ht="35.25" customHeight="1">
      <c r="A13" s="72">
        <v>6</v>
      </c>
      <c r="B13" s="83">
        <v>44978</v>
      </c>
      <c r="C13" s="87">
        <v>45377</v>
      </c>
      <c r="D13" s="67" t="s">
        <v>212</v>
      </c>
      <c r="E13" s="67" t="s">
        <v>215</v>
      </c>
      <c r="F13" s="84" t="s">
        <v>231</v>
      </c>
      <c r="G13" s="72">
        <f>2023-1973</f>
        <v>50</v>
      </c>
      <c r="H13" s="71" t="s">
        <v>33</v>
      </c>
      <c r="I13" s="85" t="s">
        <v>34</v>
      </c>
      <c r="J13" s="85" t="s">
        <v>261</v>
      </c>
      <c r="K13" s="72" t="s">
        <v>291</v>
      </c>
      <c r="L13" s="86" t="s">
        <v>205</v>
      </c>
      <c r="M13" s="86" t="s">
        <v>245</v>
      </c>
    </row>
    <row r="14" spans="1:13" ht="30.75" customHeight="1">
      <c r="A14" s="72">
        <v>7</v>
      </c>
      <c r="B14" s="82">
        <v>45096</v>
      </c>
      <c r="C14" s="87">
        <v>45377</v>
      </c>
      <c r="D14" s="68" t="s">
        <v>31</v>
      </c>
      <c r="E14" s="67" t="s">
        <v>153</v>
      </c>
      <c r="F14" s="84" t="s">
        <v>153</v>
      </c>
      <c r="G14" s="72">
        <f>2024-1985</f>
        <v>39</v>
      </c>
      <c r="H14" s="75" t="s">
        <v>33</v>
      </c>
      <c r="I14" s="91" t="s">
        <v>34</v>
      </c>
      <c r="J14" s="85" t="s">
        <v>325</v>
      </c>
      <c r="K14" s="72" t="s">
        <v>78</v>
      </c>
      <c r="L14" s="92" t="s">
        <v>108</v>
      </c>
      <c r="M14" s="86" t="s">
        <v>174</v>
      </c>
    </row>
    <row r="15" spans="1:13" ht="27" customHeight="1">
      <c r="A15" s="72">
        <v>8</v>
      </c>
      <c r="B15" s="82">
        <v>45006</v>
      </c>
      <c r="C15" s="87">
        <v>45377</v>
      </c>
      <c r="D15" s="67" t="s">
        <v>212</v>
      </c>
      <c r="E15" s="67" t="s">
        <v>216</v>
      </c>
      <c r="F15" s="84" t="s">
        <v>232</v>
      </c>
      <c r="G15" s="72">
        <f>2023-1956</f>
        <v>67</v>
      </c>
      <c r="H15" s="71" t="s">
        <v>38</v>
      </c>
      <c r="I15" s="85" t="s">
        <v>66</v>
      </c>
      <c r="J15" s="85" t="s">
        <v>339</v>
      </c>
      <c r="K15" s="72" t="s">
        <v>291</v>
      </c>
      <c r="L15" s="86" t="s">
        <v>108</v>
      </c>
      <c r="M15" s="86" t="s">
        <v>306</v>
      </c>
    </row>
    <row r="16" spans="1:13" s="40" customFormat="1" ht="25.5" customHeight="1">
      <c r="A16" s="72">
        <v>9</v>
      </c>
      <c r="B16" s="82">
        <v>44973</v>
      </c>
      <c r="C16" s="87">
        <v>45377</v>
      </c>
      <c r="D16" s="67" t="s">
        <v>217</v>
      </c>
      <c r="E16" s="67" t="s">
        <v>216</v>
      </c>
      <c r="F16" s="84" t="s">
        <v>232</v>
      </c>
      <c r="G16" s="72">
        <f>2023-2005</f>
        <v>18</v>
      </c>
      <c r="H16" s="71" t="s">
        <v>38</v>
      </c>
      <c r="I16" s="85" t="s">
        <v>66</v>
      </c>
      <c r="J16" s="85" t="s">
        <v>85</v>
      </c>
      <c r="K16" s="72" t="s">
        <v>274</v>
      </c>
      <c r="L16" s="86" t="s">
        <v>272</v>
      </c>
      <c r="M16" s="86" t="s">
        <v>273</v>
      </c>
    </row>
    <row r="17" spans="1:13" s="43" customFormat="1" ht="50.25" customHeight="1">
      <c r="A17" s="72">
        <v>10</v>
      </c>
      <c r="B17" s="82">
        <v>45176</v>
      </c>
      <c r="C17" s="87">
        <v>45377</v>
      </c>
      <c r="D17" s="67" t="s">
        <v>31</v>
      </c>
      <c r="E17" s="67" t="s">
        <v>32</v>
      </c>
      <c r="F17" s="84" t="s">
        <v>233</v>
      </c>
      <c r="G17" s="72">
        <f>2023-1992</f>
        <v>31</v>
      </c>
      <c r="H17" s="71" t="s">
        <v>33</v>
      </c>
      <c r="I17" s="85" t="s">
        <v>34</v>
      </c>
      <c r="J17" s="85" t="s">
        <v>330</v>
      </c>
      <c r="K17" s="72" t="s">
        <v>82</v>
      </c>
      <c r="L17" s="86" t="s">
        <v>205</v>
      </c>
      <c r="M17" s="86" t="s">
        <v>245</v>
      </c>
    </row>
    <row r="18" spans="1:13" s="43" customFormat="1" ht="25.5" customHeight="1">
      <c r="A18" s="72">
        <v>11</v>
      </c>
      <c r="B18" s="82">
        <v>45174</v>
      </c>
      <c r="C18" s="87">
        <v>45377</v>
      </c>
      <c r="D18" s="67" t="s">
        <v>31</v>
      </c>
      <c r="E18" s="67" t="s">
        <v>32</v>
      </c>
      <c r="F18" s="84" t="s">
        <v>233</v>
      </c>
      <c r="G18" s="72">
        <f>2023-1985</f>
        <v>38</v>
      </c>
      <c r="H18" s="71" t="s">
        <v>33</v>
      </c>
      <c r="I18" s="85" t="s">
        <v>34</v>
      </c>
      <c r="J18" s="85" t="s">
        <v>328</v>
      </c>
      <c r="K18" s="72" t="s">
        <v>291</v>
      </c>
      <c r="L18" s="86" t="s">
        <v>205</v>
      </c>
      <c r="M18" s="86" t="s">
        <v>245</v>
      </c>
    </row>
    <row r="19" spans="1:13" s="43" customFormat="1" ht="23.25" customHeight="1">
      <c r="A19" s="72">
        <v>12</v>
      </c>
      <c r="B19" s="82">
        <v>45152</v>
      </c>
      <c r="C19" s="87">
        <v>45377</v>
      </c>
      <c r="D19" s="67" t="s">
        <v>31</v>
      </c>
      <c r="E19" s="67" t="s">
        <v>218</v>
      </c>
      <c r="F19" s="84" t="s">
        <v>178</v>
      </c>
      <c r="G19" s="72">
        <f>2023-1982</f>
        <v>41</v>
      </c>
      <c r="H19" s="71" t="s">
        <v>33</v>
      </c>
      <c r="I19" s="85" t="s">
        <v>34</v>
      </c>
      <c r="J19" s="85" t="s">
        <v>335</v>
      </c>
      <c r="K19" s="72" t="s">
        <v>305</v>
      </c>
      <c r="L19" s="86" t="s">
        <v>108</v>
      </c>
      <c r="M19" s="86" t="s">
        <v>334</v>
      </c>
    </row>
    <row r="20" spans="1:13" s="43" customFormat="1" ht="22.5" customHeight="1">
      <c r="A20" s="72">
        <v>13</v>
      </c>
      <c r="B20" s="82">
        <v>45226</v>
      </c>
      <c r="C20" s="87">
        <v>45377</v>
      </c>
      <c r="D20" s="67" t="s">
        <v>31</v>
      </c>
      <c r="E20" s="67" t="s">
        <v>32</v>
      </c>
      <c r="F20" s="84" t="s">
        <v>233</v>
      </c>
      <c r="G20" s="72">
        <f>2023-1984</f>
        <v>39</v>
      </c>
      <c r="H20" s="71" t="s">
        <v>33</v>
      </c>
      <c r="I20" s="85" t="s">
        <v>34</v>
      </c>
      <c r="J20" s="85" t="s">
        <v>154</v>
      </c>
      <c r="K20" s="72" t="s">
        <v>320</v>
      </c>
      <c r="L20" s="86" t="s">
        <v>321</v>
      </c>
      <c r="M20" s="86" t="s">
        <v>321</v>
      </c>
    </row>
    <row r="21" spans="1:13" s="40" customFormat="1" ht="21" customHeight="1">
      <c r="A21" s="72">
        <v>14</v>
      </c>
      <c r="B21" s="82">
        <v>45163</v>
      </c>
      <c r="C21" s="87">
        <v>45377</v>
      </c>
      <c r="D21" s="67" t="s">
        <v>31</v>
      </c>
      <c r="E21" s="67" t="s">
        <v>188</v>
      </c>
      <c r="F21" s="84" t="s">
        <v>189</v>
      </c>
      <c r="G21" s="72">
        <f>2023-1988</f>
        <v>35</v>
      </c>
      <c r="H21" s="71" t="s">
        <v>38</v>
      </c>
      <c r="I21" s="85" t="s">
        <v>39</v>
      </c>
      <c r="J21" s="85" t="s">
        <v>333</v>
      </c>
      <c r="K21" s="72" t="s">
        <v>305</v>
      </c>
      <c r="L21" s="86" t="s">
        <v>205</v>
      </c>
      <c r="M21" s="86" t="s">
        <v>245</v>
      </c>
    </row>
    <row r="22" spans="1:13" s="40" customFormat="1" ht="18.75" customHeight="1">
      <c r="A22" s="72">
        <v>15</v>
      </c>
      <c r="B22" s="82">
        <v>45231</v>
      </c>
      <c r="C22" s="87">
        <v>45377</v>
      </c>
      <c r="D22" s="67" t="s">
        <v>31</v>
      </c>
      <c r="E22" s="67" t="s">
        <v>102</v>
      </c>
      <c r="F22" s="84" t="s">
        <v>114</v>
      </c>
      <c r="G22" s="72">
        <f>2023-1996</f>
        <v>27</v>
      </c>
      <c r="H22" s="71" t="s">
        <v>33</v>
      </c>
      <c r="I22" s="85" t="s">
        <v>34</v>
      </c>
      <c r="J22" s="86" t="s">
        <v>297</v>
      </c>
      <c r="K22" s="72" t="s">
        <v>58</v>
      </c>
      <c r="L22" s="86" t="s">
        <v>205</v>
      </c>
      <c r="M22" s="86" t="s">
        <v>302</v>
      </c>
    </row>
    <row r="23" spans="1:13" s="43" customFormat="1" ht="48.75" customHeight="1">
      <c r="A23" s="72">
        <v>16</v>
      </c>
      <c r="B23" s="82">
        <v>45253</v>
      </c>
      <c r="C23" s="87">
        <v>45377</v>
      </c>
      <c r="D23" s="67" t="s">
        <v>31</v>
      </c>
      <c r="E23" s="67" t="s">
        <v>219</v>
      </c>
      <c r="F23" s="84" t="s">
        <v>234</v>
      </c>
      <c r="G23" s="72">
        <f>2023-1988</f>
        <v>35</v>
      </c>
      <c r="H23" s="71" t="s">
        <v>33</v>
      </c>
      <c r="I23" s="85" t="s">
        <v>34</v>
      </c>
      <c r="J23" s="86" t="s">
        <v>300</v>
      </c>
      <c r="K23" s="72" t="s">
        <v>78</v>
      </c>
      <c r="L23" s="86" t="s">
        <v>205</v>
      </c>
      <c r="M23" s="86" t="s">
        <v>245</v>
      </c>
    </row>
    <row r="24" spans="1:13" s="40" customFormat="1" ht="18.75" customHeight="1">
      <c r="A24" s="72">
        <v>17</v>
      </c>
      <c r="B24" s="82">
        <v>45218</v>
      </c>
      <c r="C24" s="87">
        <v>45377</v>
      </c>
      <c r="D24" s="67" t="s">
        <v>31</v>
      </c>
      <c r="E24" s="67" t="s">
        <v>169</v>
      </c>
      <c r="F24" s="84" t="s">
        <v>235</v>
      </c>
      <c r="G24" s="72">
        <f>2023-1982</f>
        <v>41</v>
      </c>
      <c r="H24" s="71" t="s">
        <v>33</v>
      </c>
      <c r="I24" s="85" t="s">
        <v>34</v>
      </c>
      <c r="J24" s="85" t="s">
        <v>297</v>
      </c>
      <c r="K24" s="72" t="s">
        <v>291</v>
      </c>
      <c r="L24" s="86" t="s">
        <v>327</v>
      </c>
      <c r="M24" s="86" t="s">
        <v>327</v>
      </c>
    </row>
    <row r="25" spans="1:13" s="40" customFormat="1" ht="18.75" customHeight="1">
      <c r="A25" s="72">
        <v>18</v>
      </c>
      <c r="B25" s="82">
        <v>45058</v>
      </c>
      <c r="C25" s="87">
        <v>45377</v>
      </c>
      <c r="D25" s="67" t="s">
        <v>212</v>
      </c>
      <c r="E25" s="67" t="s">
        <v>102</v>
      </c>
      <c r="F25" s="84" t="s">
        <v>114</v>
      </c>
      <c r="G25" s="72">
        <f>2023-1976</f>
        <v>47</v>
      </c>
      <c r="H25" s="71" t="s">
        <v>33</v>
      </c>
      <c r="I25" s="85" t="s">
        <v>34</v>
      </c>
      <c r="J25" s="85" t="s">
        <v>313</v>
      </c>
      <c r="K25" s="72" t="s">
        <v>268</v>
      </c>
      <c r="L25" s="86" t="s">
        <v>108</v>
      </c>
      <c r="M25" s="86" t="s">
        <v>306</v>
      </c>
    </row>
    <row r="26" spans="1:13" s="43" customFormat="1" ht="22.5" customHeight="1">
      <c r="A26" s="72">
        <v>19</v>
      </c>
      <c r="B26" s="82">
        <v>45217</v>
      </c>
      <c r="C26" s="87">
        <v>45377</v>
      </c>
      <c r="D26" s="88" t="s">
        <v>31</v>
      </c>
      <c r="E26" s="74" t="s">
        <v>32</v>
      </c>
      <c r="F26" s="84" t="s">
        <v>32</v>
      </c>
      <c r="G26" s="72">
        <f>2024-1981</f>
        <v>43</v>
      </c>
      <c r="H26" s="71" t="s">
        <v>33</v>
      </c>
      <c r="I26" s="85" t="s">
        <v>34</v>
      </c>
      <c r="J26" s="86" t="s">
        <v>316</v>
      </c>
      <c r="K26" s="72" t="s">
        <v>60</v>
      </c>
      <c r="L26" s="86" t="s">
        <v>317</v>
      </c>
      <c r="M26" s="86" t="s">
        <v>318</v>
      </c>
    </row>
    <row r="27" spans="1:13" s="43" customFormat="1" ht="15.75">
      <c r="A27" s="72">
        <v>20</v>
      </c>
      <c r="B27" s="82">
        <v>45224</v>
      </c>
      <c r="C27" s="87">
        <v>45377</v>
      </c>
      <c r="D27" s="67" t="s">
        <v>31</v>
      </c>
      <c r="E27" s="67" t="s">
        <v>220</v>
      </c>
      <c r="F27" s="84" t="s">
        <v>234</v>
      </c>
      <c r="G27" s="72">
        <f>2023-1988</f>
        <v>35</v>
      </c>
      <c r="H27" s="71" t="s">
        <v>38</v>
      </c>
      <c r="I27" s="85" t="s">
        <v>39</v>
      </c>
      <c r="J27" s="85" t="s">
        <v>332</v>
      </c>
      <c r="K27" s="72" t="s">
        <v>270</v>
      </c>
      <c r="L27" s="86" t="s">
        <v>331</v>
      </c>
      <c r="M27" s="86" t="s">
        <v>331</v>
      </c>
    </row>
    <row r="28" spans="1:13" ht="18.75" customHeight="1">
      <c r="A28" s="72">
        <v>21</v>
      </c>
      <c r="B28" s="82">
        <v>45240</v>
      </c>
      <c r="C28" s="87">
        <v>45377</v>
      </c>
      <c r="D28" s="68" t="s">
        <v>31</v>
      </c>
      <c r="E28" s="73" t="s">
        <v>102</v>
      </c>
      <c r="F28" s="84" t="s">
        <v>114</v>
      </c>
      <c r="G28" s="72">
        <f>2023-1995</f>
        <v>28</v>
      </c>
      <c r="H28" s="75" t="s">
        <v>33</v>
      </c>
      <c r="I28" s="85" t="s">
        <v>34</v>
      </c>
      <c r="J28" s="85" t="s">
        <v>330</v>
      </c>
      <c r="K28" s="72" t="s">
        <v>305</v>
      </c>
      <c r="L28" s="86" t="s">
        <v>205</v>
      </c>
      <c r="M28" s="86" t="s">
        <v>245</v>
      </c>
    </row>
    <row r="29" spans="1:13" ht="30">
      <c r="A29" s="72">
        <v>22</v>
      </c>
      <c r="B29" s="82">
        <v>44272</v>
      </c>
      <c r="C29" s="87">
        <v>45377</v>
      </c>
      <c r="D29" s="67" t="s">
        <v>217</v>
      </c>
      <c r="E29" s="67" t="s">
        <v>102</v>
      </c>
      <c r="F29" s="84" t="s">
        <v>114</v>
      </c>
      <c r="G29" s="72">
        <f>2023-2000</f>
        <v>23</v>
      </c>
      <c r="H29" s="71" t="s">
        <v>33</v>
      </c>
      <c r="I29" s="85" t="s">
        <v>243</v>
      </c>
      <c r="J29" s="85" t="s">
        <v>85</v>
      </c>
      <c r="K29" s="72" t="s">
        <v>296</v>
      </c>
      <c r="L29" s="86" t="s">
        <v>205</v>
      </c>
      <c r="M29" s="86" t="s">
        <v>245</v>
      </c>
    </row>
    <row r="30" spans="1:13" ht="15.75">
      <c r="A30" s="72">
        <v>23</v>
      </c>
      <c r="B30" s="82">
        <v>44853</v>
      </c>
      <c r="C30" s="87">
        <v>45377</v>
      </c>
      <c r="D30" s="67" t="s">
        <v>212</v>
      </c>
      <c r="E30" s="67" t="s">
        <v>48</v>
      </c>
      <c r="F30" s="84" t="s">
        <v>49</v>
      </c>
      <c r="G30" s="72">
        <f>2023-1963</f>
        <v>60</v>
      </c>
      <c r="H30" s="71" t="s">
        <v>33</v>
      </c>
      <c r="I30" s="85" t="s">
        <v>34</v>
      </c>
      <c r="J30" s="85" t="s">
        <v>340</v>
      </c>
      <c r="K30" s="72" t="s">
        <v>270</v>
      </c>
      <c r="L30" s="86" t="s">
        <v>205</v>
      </c>
      <c r="M30" s="86" t="s">
        <v>245</v>
      </c>
    </row>
    <row r="31" spans="1:13" ht="15.75">
      <c r="A31" s="72">
        <v>24</v>
      </c>
      <c r="B31" s="93">
        <v>44617</v>
      </c>
      <c r="C31" s="87">
        <v>45377</v>
      </c>
      <c r="D31" s="67" t="s">
        <v>212</v>
      </c>
      <c r="E31" s="67" t="s">
        <v>213</v>
      </c>
      <c r="F31" s="84" t="s">
        <v>230</v>
      </c>
      <c r="G31" s="72">
        <f>2023-1973</f>
        <v>50</v>
      </c>
      <c r="H31" s="71" t="s">
        <v>33</v>
      </c>
      <c r="I31" s="85" t="s">
        <v>243</v>
      </c>
      <c r="J31" s="85" t="s">
        <v>314</v>
      </c>
      <c r="K31" s="72" t="s">
        <v>308</v>
      </c>
      <c r="L31" s="94" t="s">
        <v>205</v>
      </c>
      <c r="M31" s="94" t="s">
        <v>245</v>
      </c>
    </row>
    <row r="32" spans="1:13" ht="15.75">
      <c r="A32" s="72">
        <v>25</v>
      </c>
      <c r="B32" s="82">
        <v>44900</v>
      </c>
      <c r="C32" s="87">
        <v>45377</v>
      </c>
      <c r="D32" s="67" t="s">
        <v>212</v>
      </c>
      <c r="E32" s="67" t="s">
        <v>157</v>
      </c>
      <c r="F32" s="84" t="s">
        <v>236</v>
      </c>
      <c r="G32" s="72">
        <f>2023-1971</f>
        <v>52</v>
      </c>
      <c r="H32" s="71" t="s">
        <v>33</v>
      </c>
      <c r="I32" s="85" t="s">
        <v>34</v>
      </c>
      <c r="J32" s="85" t="s">
        <v>256</v>
      </c>
      <c r="K32" s="72" t="s">
        <v>58</v>
      </c>
      <c r="L32" s="86" t="s">
        <v>257</v>
      </c>
      <c r="M32" s="86" t="s">
        <v>258</v>
      </c>
    </row>
    <row r="33" spans="1:13" ht="15.75">
      <c r="A33" s="72">
        <v>26</v>
      </c>
      <c r="B33" s="82">
        <v>45119</v>
      </c>
      <c r="C33" s="87">
        <v>45377</v>
      </c>
      <c r="D33" s="67" t="s">
        <v>212</v>
      </c>
      <c r="E33" s="67" t="s">
        <v>215</v>
      </c>
      <c r="F33" s="84" t="s">
        <v>231</v>
      </c>
      <c r="G33" s="72">
        <f>2023-1973</f>
        <v>50</v>
      </c>
      <c r="H33" s="71" t="s">
        <v>38</v>
      </c>
      <c r="I33" s="85" t="s">
        <v>66</v>
      </c>
      <c r="J33" s="85" t="s">
        <v>123</v>
      </c>
      <c r="K33" s="72" t="s">
        <v>86</v>
      </c>
      <c r="L33" s="86" t="s">
        <v>205</v>
      </c>
      <c r="M33" s="86" t="s">
        <v>52</v>
      </c>
    </row>
    <row r="34" spans="1:13" ht="30.75">
      <c r="A34" s="72">
        <v>27</v>
      </c>
      <c r="B34" s="82">
        <v>45033</v>
      </c>
      <c r="C34" s="87">
        <v>45377</v>
      </c>
      <c r="D34" s="67" t="s">
        <v>212</v>
      </c>
      <c r="E34" s="67" t="s">
        <v>102</v>
      </c>
      <c r="F34" s="84" t="s">
        <v>114</v>
      </c>
      <c r="G34" s="72">
        <f>2023-1980</f>
        <v>43</v>
      </c>
      <c r="H34" s="71" t="s">
        <v>33</v>
      </c>
      <c r="I34" s="85" t="s">
        <v>243</v>
      </c>
      <c r="J34" s="85" t="s">
        <v>131</v>
      </c>
      <c r="K34" s="72" t="s">
        <v>289</v>
      </c>
      <c r="L34" s="86" t="s">
        <v>129</v>
      </c>
      <c r="M34" s="86" t="s">
        <v>265</v>
      </c>
    </row>
    <row r="35" spans="1:13" ht="15.75">
      <c r="A35" s="72">
        <v>28</v>
      </c>
      <c r="B35" s="82">
        <v>45140</v>
      </c>
      <c r="C35" s="87">
        <v>45377</v>
      </c>
      <c r="D35" s="68" t="s">
        <v>31</v>
      </c>
      <c r="E35" s="73" t="s">
        <v>106</v>
      </c>
      <c r="F35" s="84" t="s">
        <v>173</v>
      </c>
      <c r="G35" s="72">
        <f>2023-1990</f>
        <v>33</v>
      </c>
      <c r="H35" s="75" t="s">
        <v>38</v>
      </c>
      <c r="I35" s="85" t="s">
        <v>39</v>
      </c>
      <c r="J35" s="85" t="s">
        <v>123</v>
      </c>
      <c r="K35" s="72" t="s">
        <v>308</v>
      </c>
      <c r="L35" s="86" t="s">
        <v>257</v>
      </c>
      <c r="M35" s="86" t="s">
        <v>307</v>
      </c>
    </row>
    <row r="36" spans="1:13" ht="15.75">
      <c r="A36" s="72">
        <v>29</v>
      </c>
      <c r="B36" s="82">
        <v>44392</v>
      </c>
      <c r="C36" s="87">
        <v>45377</v>
      </c>
      <c r="D36" s="67" t="s">
        <v>212</v>
      </c>
      <c r="E36" s="67" t="s">
        <v>106</v>
      </c>
      <c r="F36" s="84" t="s">
        <v>173</v>
      </c>
      <c r="G36" s="72">
        <f>2023-1973</f>
        <v>50</v>
      </c>
      <c r="H36" s="71" t="s">
        <v>38</v>
      </c>
      <c r="I36" s="85" t="s">
        <v>39</v>
      </c>
      <c r="J36" s="85" t="s">
        <v>131</v>
      </c>
      <c r="K36" s="72" t="s">
        <v>270</v>
      </c>
      <c r="L36" s="86" t="s">
        <v>272</v>
      </c>
      <c r="M36" s="86" t="s">
        <v>273</v>
      </c>
    </row>
    <row r="37" spans="1:13" ht="15.75">
      <c r="A37" s="72">
        <v>30</v>
      </c>
      <c r="B37" s="82">
        <v>45078</v>
      </c>
      <c r="C37" s="87">
        <v>45377</v>
      </c>
      <c r="D37" s="70" t="s">
        <v>212</v>
      </c>
      <c r="E37" s="74" t="s">
        <v>48</v>
      </c>
      <c r="F37" s="84" t="s">
        <v>49</v>
      </c>
      <c r="G37" s="72">
        <f>2023-1979</f>
        <v>44</v>
      </c>
      <c r="H37" s="71" t="s">
        <v>33</v>
      </c>
      <c r="I37" s="85" t="s">
        <v>243</v>
      </c>
      <c r="J37" s="85" t="s">
        <v>244</v>
      </c>
      <c r="K37" s="72" t="s">
        <v>246</v>
      </c>
      <c r="L37" s="86" t="s">
        <v>205</v>
      </c>
      <c r="M37" s="86" t="s">
        <v>245</v>
      </c>
    </row>
    <row r="38" spans="1:13" ht="15.75">
      <c r="A38" s="72">
        <v>31</v>
      </c>
      <c r="B38" s="82">
        <v>45243</v>
      </c>
      <c r="C38" s="87">
        <v>45377</v>
      </c>
      <c r="D38" s="68" t="s">
        <v>31</v>
      </c>
      <c r="E38" s="73" t="s">
        <v>32</v>
      </c>
      <c r="F38" s="84" t="s">
        <v>233</v>
      </c>
      <c r="G38" s="72">
        <f>2023-1980</f>
        <v>43</v>
      </c>
      <c r="H38" s="75" t="s">
        <v>38</v>
      </c>
      <c r="I38" s="85" t="s">
        <v>39</v>
      </c>
      <c r="J38" s="85" t="s">
        <v>310</v>
      </c>
      <c r="K38" s="72" t="s">
        <v>291</v>
      </c>
      <c r="L38" s="86" t="s">
        <v>205</v>
      </c>
      <c r="M38" s="86" t="s">
        <v>245</v>
      </c>
    </row>
    <row r="39" spans="1:13" ht="15.75">
      <c r="A39" s="72">
        <v>32</v>
      </c>
      <c r="B39" s="82">
        <v>45216</v>
      </c>
      <c r="C39" s="87">
        <v>45377</v>
      </c>
      <c r="D39" s="68" t="s">
        <v>31</v>
      </c>
      <c r="E39" s="73" t="s">
        <v>32</v>
      </c>
      <c r="F39" s="84" t="s">
        <v>233</v>
      </c>
      <c r="G39" s="72">
        <f>2023-1991</f>
        <v>32</v>
      </c>
      <c r="H39" s="75" t="s">
        <v>33</v>
      </c>
      <c r="I39" s="85" t="s">
        <v>34</v>
      </c>
      <c r="J39" s="85" t="s">
        <v>297</v>
      </c>
      <c r="K39" s="72" t="s">
        <v>305</v>
      </c>
      <c r="L39" s="86" t="s">
        <v>304</v>
      </c>
      <c r="M39" s="86" t="s">
        <v>245</v>
      </c>
    </row>
    <row r="40" spans="1:13" ht="15.75">
      <c r="A40" s="72">
        <v>33</v>
      </c>
      <c r="B40" s="82">
        <v>45132</v>
      </c>
      <c r="C40" s="87">
        <v>45377</v>
      </c>
      <c r="D40" s="70" t="s">
        <v>212</v>
      </c>
      <c r="E40" s="74" t="s">
        <v>48</v>
      </c>
      <c r="F40" s="84" t="s">
        <v>49</v>
      </c>
      <c r="G40" s="72">
        <f>2023-1955</f>
        <v>68</v>
      </c>
      <c r="H40" s="71" t="s">
        <v>38</v>
      </c>
      <c r="I40" s="85" t="s">
        <v>66</v>
      </c>
      <c r="J40" s="85" t="s">
        <v>251</v>
      </c>
      <c r="K40" s="72" t="s">
        <v>246</v>
      </c>
      <c r="L40" s="86" t="s">
        <v>205</v>
      </c>
      <c r="M40" s="86" t="s">
        <v>245</v>
      </c>
    </row>
    <row r="41" spans="1:13" ht="15.75">
      <c r="A41" s="72">
        <v>34</v>
      </c>
      <c r="B41" s="82">
        <v>45141</v>
      </c>
      <c r="C41" s="87">
        <v>45377</v>
      </c>
      <c r="D41" s="68" t="s">
        <v>31</v>
      </c>
      <c r="E41" s="73" t="s">
        <v>132</v>
      </c>
      <c r="F41" s="84" t="s">
        <v>133</v>
      </c>
      <c r="G41" s="72">
        <f>2023-1965</f>
        <v>58</v>
      </c>
      <c r="H41" s="75" t="s">
        <v>38</v>
      </c>
      <c r="I41" s="85" t="s">
        <v>39</v>
      </c>
      <c r="J41" s="85" t="s">
        <v>256</v>
      </c>
      <c r="K41" s="72" t="s">
        <v>270</v>
      </c>
      <c r="L41" s="86" t="s">
        <v>108</v>
      </c>
      <c r="M41" s="86" t="s">
        <v>306</v>
      </c>
    </row>
    <row r="42" spans="1:13" ht="45.75">
      <c r="A42" s="72">
        <v>35</v>
      </c>
      <c r="B42" s="82">
        <v>45225</v>
      </c>
      <c r="C42" s="87">
        <v>45377</v>
      </c>
      <c r="D42" s="68" t="s">
        <v>31</v>
      </c>
      <c r="E42" s="73" t="s">
        <v>48</v>
      </c>
      <c r="F42" s="84" t="s">
        <v>49</v>
      </c>
      <c r="G42" s="72">
        <f>2023-1979</f>
        <v>44</v>
      </c>
      <c r="H42" s="75" t="s">
        <v>33</v>
      </c>
      <c r="I42" s="85" t="s">
        <v>34</v>
      </c>
      <c r="J42" s="86" t="s">
        <v>264</v>
      </c>
      <c r="K42" s="72" t="s">
        <v>60</v>
      </c>
      <c r="L42" s="86" t="s">
        <v>129</v>
      </c>
      <c r="M42" s="86" t="s">
        <v>265</v>
      </c>
    </row>
    <row r="43" spans="1:13" ht="30.75">
      <c r="A43" s="72">
        <v>36</v>
      </c>
      <c r="B43" s="82">
        <v>45132</v>
      </c>
      <c r="C43" s="87">
        <v>45377</v>
      </c>
      <c r="D43" s="68" t="s">
        <v>31</v>
      </c>
      <c r="E43" s="73" t="s">
        <v>32</v>
      </c>
      <c r="F43" s="84" t="s">
        <v>233</v>
      </c>
      <c r="G43" s="72">
        <f>2023-1991</f>
        <v>32</v>
      </c>
      <c r="H43" s="75" t="s">
        <v>33</v>
      </c>
      <c r="I43" s="85" t="s">
        <v>34</v>
      </c>
      <c r="J43" s="85" t="s">
        <v>309</v>
      </c>
      <c r="K43" s="72" t="s">
        <v>60</v>
      </c>
      <c r="L43" s="86" t="s">
        <v>205</v>
      </c>
      <c r="M43" s="86" t="s">
        <v>302</v>
      </c>
    </row>
    <row r="44" spans="1:13" ht="15.75">
      <c r="A44" s="72">
        <v>37</v>
      </c>
      <c r="B44" s="82">
        <v>45029</v>
      </c>
      <c r="C44" s="87">
        <v>45377</v>
      </c>
      <c r="D44" s="67" t="s">
        <v>212</v>
      </c>
      <c r="E44" s="73" t="s">
        <v>153</v>
      </c>
      <c r="F44" s="84" t="s">
        <v>153</v>
      </c>
      <c r="G44" s="72">
        <f>2023-1987</f>
        <v>36</v>
      </c>
      <c r="H44" s="75" t="s">
        <v>38</v>
      </c>
      <c r="I44" s="85" t="s">
        <v>39</v>
      </c>
      <c r="J44" s="85" t="s">
        <v>123</v>
      </c>
      <c r="K44" s="72" t="s">
        <v>60</v>
      </c>
      <c r="L44" s="86" t="s">
        <v>272</v>
      </c>
      <c r="M44" s="86" t="s">
        <v>273</v>
      </c>
    </row>
    <row r="45" spans="1:13" ht="30">
      <c r="A45" s="72">
        <v>38</v>
      </c>
      <c r="B45" s="93">
        <v>45002</v>
      </c>
      <c r="C45" s="87">
        <v>45377</v>
      </c>
      <c r="D45" s="67" t="s">
        <v>217</v>
      </c>
      <c r="E45" s="67" t="s">
        <v>102</v>
      </c>
      <c r="F45" s="95" t="s">
        <v>114</v>
      </c>
      <c r="G45" s="94">
        <f>2023-1996</f>
        <v>27</v>
      </c>
      <c r="H45" s="71" t="s">
        <v>38</v>
      </c>
      <c r="I45" s="96" t="s">
        <v>66</v>
      </c>
      <c r="J45" s="94" t="s">
        <v>298</v>
      </c>
      <c r="K45" s="94" t="s">
        <v>296</v>
      </c>
      <c r="L45" s="94" t="s">
        <v>205</v>
      </c>
      <c r="M45" s="94" t="s">
        <v>245</v>
      </c>
    </row>
    <row r="46" spans="1:13" ht="15.75">
      <c r="A46" s="72">
        <v>39</v>
      </c>
      <c r="B46" s="82">
        <v>44979</v>
      </c>
      <c r="C46" s="87">
        <v>45377</v>
      </c>
      <c r="D46" s="67" t="s">
        <v>212</v>
      </c>
      <c r="E46" s="67" t="s">
        <v>221</v>
      </c>
      <c r="F46" s="84" t="s">
        <v>233</v>
      </c>
      <c r="G46" s="72">
        <f>2023-1964</f>
        <v>59</v>
      </c>
      <c r="H46" s="71" t="s">
        <v>38</v>
      </c>
      <c r="I46" s="85" t="s">
        <v>34</v>
      </c>
      <c r="J46" s="85" t="s">
        <v>292</v>
      </c>
      <c r="K46" s="72" t="s">
        <v>58</v>
      </c>
      <c r="L46" s="86" t="s">
        <v>205</v>
      </c>
      <c r="M46" s="86" t="s">
        <v>245</v>
      </c>
    </row>
    <row r="47" spans="1:13" ht="15.75">
      <c r="A47" s="72">
        <v>40</v>
      </c>
      <c r="B47" s="82">
        <v>45062</v>
      </c>
      <c r="C47" s="87">
        <v>45377</v>
      </c>
      <c r="D47" s="67" t="s">
        <v>212</v>
      </c>
      <c r="E47" s="67" t="s">
        <v>221</v>
      </c>
      <c r="F47" s="84" t="s">
        <v>233</v>
      </c>
      <c r="G47" s="72">
        <f>2023-1972</f>
        <v>51</v>
      </c>
      <c r="H47" s="71" t="s">
        <v>38</v>
      </c>
      <c r="I47" s="85" t="s">
        <v>66</v>
      </c>
      <c r="J47" s="85" t="s">
        <v>326</v>
      </c>
      <c r="K47" s="72" t="s">
        <v>60</v>
      </c>
      <c r="L47" s="86" t="s">
        <v>205</v>
      </c>
      <c r="M47" s="86" t="s">
        <v>245</v>
      </c>
    </row>
    <row r="48" spans="1:13" ht="15.75">
      <c r="A48" s="72">
        <v>41</v>
      </c>
      <c r="B48" s="82">
        <v>44973</v>
      </c>
      <c r="C48" s="87">
        <v>45377</v>
      </c>
      <c r="D48" s="70" t="s">
        <v>212</v>
      </c>
      <c r="E48" s="74" t="s">
        <v>153</v>
      </c>
      <c r="F48" s="84" t="s">
        <v>153</v>
      </c>
      <c r="G48" s="72">
        <f>2023-1974</f>
        <v>49</v>
      </c>
      <c r="H48" s="71" t="s">
        <v>33</v>
      </c>
      <c r="I48" s="85" t="s">
        <v>34</v>
      </c>
      <c r="J48" s="85" t="s">
        <v>271</v>
      </c>
      <c r="K48" s="72" t="s">
        <v>268</v>
      </c>
      <c r="L48" s="86" t="s">
        <v>272</v>
      </c>
      <c r="M48" s="86" t="s">
        <v>273</v>
      </c>
    </row>
    <row r="49" spans="1:13" ht="15.75">
      <c r="A49" s="72">
        <v>42</v>
      </c>
      <c r="B49" s="82">
        <v>45062</v>
      </c>
      <c r="C49" s="87">
        <v>45377</v>
      </c>
      <c r="D49" s="67" t="s">
        <v>31</v>
      </c>
      <c r="E49" s="67" t="s">
        <v>157</v>
      </c>
      <c r="F49" s="84" t="s">
        <v>236</v>
      </c>
      <c r="G49" s="72">
        <f>2023-1978</f>
        <v>45</v>
      </c>
      <c r="H49" s="71" t="s">
        <v>38</v>
      </c>
      <c r="I49" s="85" t="s">
        <v>34</v>
      </c>
      <c r="J49" s="85" t="s">
        <v>104</v>
      </c>
      <c r="K49" s="72" t="s">
        <v>78</v>
      </c>
      <c r="L49" s="86" t="s">
        <v>205</v>
      </c>
      <c r="M49" s="86" t="s">
        <v>245</v>
      </c>
    </row>
    <row r="50" spans="1:13" ht="30.75">
      <c r="A50" s="72">
        <v>43</v>
      </c>
      <c r="B50" s="82">
        <v>45211</v>
      </c>
      <c r="C50" s="87">
        <v>45377</v>
      </c>
      <c r="D50" s="68" t="s">
        <v>31</v>
      </c>
      <c r="E50" s="67" t="s">
        <v>32</v>
      </c>
      <c r="F50" s="84" t="s">
        <v>233</v>
      </c>
      <c r="G50" s="72">
        <f>2023-1985</f>
        <v>38</v>
      </c>
      <c r="H50" s="75" t="s">
        <v>33</v>
      </c>
      <c r="I50" s="85" t="s">
        <v>34</v>
      </c>
      <c r="J50" s="85" t="s">
        <v>303</v>
      </c>
      <c r="K50" s="72" t="s">
        <v>60</v>
      </c>
      <c r="L50" s="86" t="s">
        <v>205</v>
      </c>
      <c r="M50" s="86" t="s">
        <v>302</v>
      </c>
    </row>
    <row r="51" spans="1:13" ht="30">
      <c r="A51" s="72">
        <v>44</v>
      </c>
      <c r="B51" s="82">
        <v>45252</v>
      </c>
      <c r="C51" s="87">
        <v>45377</v>
      </c>
      <c r="D51" s="68" t="s">
        <v>31</v>
      </c>
      <c r="E51" s="67" t="s">
        <v>219</v>
      </c>
      <c r="F51" s="84" t="s">
        <v>234</v>
      </c>
      <c r="G51" s="72">
        <f>2023-1987</f>
        <v>36</v>
      </c>
      <c r="H51" s="75" t="s">
        <v>33</v>
      </c>
      <c r="I51" s="85" t="s">
        <v>34</v>
      </c>
      <c r="J51" s="85" t="s">
        <v>299</v>
      </c>
      <c r="K51" s="72" t="s">
        <v>270</v>
      </c>
      <c r="L51" s="86" t="s">
        <v>205</v>
      </c>
      <c r="M51" s="86" t="s">
        <v>245</v>
      </c>
    </row>
    <row r="52" spans="1:13" ht="36" customHeight="1">
      <c r="A52" s="72">
        <v>45</v>
      </c>
      <c r="B52" s="82">
        <v>45146</v>
      </c>
      <c r="C52" s="87">
        <v>45377</v>
      </c>
      <c r="D52" s="68" t="s">
        <v>31</v>
      </c>
      <c r="E52" s="73" t="s">
        <v>32</v>
      </c>
      <c r="F52" s="84" t="s">
        <v>233</v>
      </c>
      <c r="G52" s="72">
        <f>2023-1993</f>
        <v>30</v>
      </c>
      <c r="H52" s="75" t="s">
        <v>33</v>
      </c>
      <c r="I52" s="85" t="s">
        <v>34</v>
      </c>
      <c r="J52" s="85" t="s">
        <v>252</v>
      </c>
      <c r="K52" s="72" t="s">
        <v>60</v>
      </c>
      <c r="L52" s="86" t="s">
        <v>205</v>
      </c>
      <c r="M52" s="86" t="s">
        <v>253</v>
      </c>
    </row>
    <row r="53" spans="1:13" ht="15.75">
      <c r="A53" s="72">
        <v>46</v>
      </c>
      <c r="B53" s="82">
        <v>45166</v>
      </c>
      <c r="C53" s="87">
        <v>45377</v>
      </c>
      <c r="D53" s="68" t="s">
        <v>31</v>
      </c>
      <c r="E53" s="73" t="s">
        <v>48</v>
      </c>
      <c r="F53" s="84" t="s">
        <v>49</v>
      </c>
      <c r="G53" s="72">
        <f>2023-1963</f>
        <v>60</v>
      </c>
      <c r="H53" s="75" t="s">
        <v>33</v>
      </c>
      <c r="I53" s="85" t="s">
        <v>34</v>
      </c>
      <c r="J53" s="85" t="s">
        <v>301</v>
      </c>
      <c r="K53" s="72" t="s">
        <v>82</v>
      </c>
      <c r="L53" s="86" t="s">
        <v>205</v>
      </c>
      <c r="M53" s="86" t="s">
        <v>245</v>
      </c>
    </row>
    <row r="54" spans="1:13" ht="15.75">
      <c r="A54" s="72">
        <v>47</v>
      </c>
      <c r="B54" s="82">
        <v>44914</v>
      </c>
      <c r="C54" s="87">
        <v>45377</v>
      </c>
      <c r="D54" s="67" t="s">
        <v>212</v>
      </c>
      <c r="E54" s="67" t="s">
        <v>106</v>
      </c>
      <c r="F54" s="84" t="s">
        <v>173</v>
      </c>
      <c r="G54" s="72">
        <f>2023-1963</f>
        <v>60</v>
      </c>
      <c r="H54" s="71" t="s">
        <v>38</v>
      </c>
      <c r="I54" s="85" t="s">
        <v>66</v>
      </c>
      <c r="J54" s="85" t="s">
        <v>131</v>
      </c>
      <c r="K54" s="72" t="s">
        <v>274</v>
      </c>
      <c r="L54" s="86" t="s">
        <v>139</v>
      </c>
      <c r="M54" s="86" t="s">
        <v>139</v>
      </c>
    </row>
    <row r="55" spans="1:13" ht="30.75">
      <c r="A55" s="72">
        <v>48</v>
      </c>
      <c r="B55" s="82">
        <v>45021</v>
      </c>
      <c r="C55" s="87">
        <v>45377</v>
      </c>
      <c r="D55" s="67" t="s">
        <v>212</v>
      </c>
      <c r="E55" s="73" t="s">
        <v>102</v>
      </c>
      <c r="F55" s="84" t="s">
        <v>114</v>
      </c>
      <c r="G55" s="72">
        <f>2023-1958</f>
        <v>65</v>
      </c>
      <c r="H55" s="75" t="s">
        <v>33</v>
      </c>
      <c r="I55" s="85" t="s">
        <v>243</v>
      </c>
      <c r="J55" s="86" t="s">
        <v>266</v>
      </c>
      <c r="K55" s="72" t="s">
        <v>267</v>
      </c>
      <c r="L55" s="86" t="s">
        <v>205</v>
      </c>
      <c r="M55" s="86" t="s">
        <v>245</v>
      </c>
    </row>
    <row r="56" spans="1:13" ht="15.75">
      <c r="A56" s="72">
        <v>49</v>
      </c>
      <c r="B56" s="82">
        <v>44937</v>
      </c>
      <c r="C56" s="87">
        <v>45377</v>
      </c>
      <c r="D56" s="67" t="s">
        <v>212</v>
      </c>
      <c r="E56" s="73" t="s">
        <v>214</v>
      </c>
      <c r="F56" s="84" t="s">
        <v>153</v>
      </c>
      <c r="G56" s="72">
        <f>2023-1997</f>
        <v>26</v>
      </c>
      <c r="H56" s="75" t="s">
        <v>38</v>
      </c>
      <c r="I56" s="85" t="s">
        <v>66</v>
      </c>
      <c r="J56" s="85" t="s">
        <v>319</v>
      </c>
      <c r="K56" s="72" t="s">
        <v>86</v>
      </c>
      <c r="L56" s="86" t="s">
        <v>139</v>
      </c>
      <c r="M56" s="86" t="s">
        <v>139</v>
      </c>
    </row>
    <row r="57" spans="1:13" ht="15.75">
      <c r="A57" s="72">
        <v>50</v>
      </c>
      <c r="B57" s="82">
        <v>44853</v>
      </c>
      <c r="C57" s="87">
        <v>45377</v>
      </c>
      <c r="D57" s="67" t="s">
        <v>212</v>
      </c>
      <c r="E57" s="73" t="s">
        <v>48</v>
      </c>
      <c r="F57" s="84" t="s">
        <v>49</v>
      </c>
      <c r="G57" s="72">
        <f>2023-1964</f>
        <v>59</v>
      </c>
      <c r="H57" s="75" t="s">
        <v>38</v>
      </c>
      <c r="I57" s="85" t="s">
        <v>39</v>
      </c>
      <c r="J57" s="85" t="s">
        <v>269</v>
      </c>
      <c r="K57" s="72" t="s">
        <v>270</v>
      </c>
      <c r="L57" s="86" t="s">
        <v>205</v>
      </c>
      <c r="M57" s="86" t="s">
        <v>245</v>
      </c>
    </row>
    <row r="58" spans="1:13" ht="15.75">
      <c r="A58" s="72">
        <v>51</v>
      </c>
      <c r="B58" s="82">
        <v>45091</v>
      </c>
      <c r="C58" s="87">
        <v>45377</v>
      </c>
      <c r="D58" s="73" t="s">
        <v>64</v>
      </c>
      <c r="E58" s="67" t="s">
        <v>215</v>
      </c>
      <c r="F58" s="84" t="s">
        <v>237</v>
      </c>
      <c r="G58" s="72">
        <f>2023-1970</f>
        <v>53</v>
      </c>
      <c r="H58" s="75" t="s">
        <v>38</v>
      </c>
      <c r="I58" s="85" t="s">
        <v>66</v>
      </c>
      <c r="J58" s="85" t="s">
        <v>123</v>
      </c>
      <c r="K58" s="72" t="s">
        <v>296</v>
      </c>
      <c r="L58" s="86" t="s">
        <v>205</v>
      </c>
      <c r="M58" s="86" t="s">
        <v>245</v>
      </c>
    </row>
    <row r="59" spans="1:13" ht="30">
      <c r="A59" s="72">
        <v>52</v>
      </c>
      <c r="B59" s="82">
        <v>45211</v>
      </c>
      <c r="C59" s="87">
        <v>45377</v>
      </c>
      <c r="D59" s="68" t="s">
        <v>31</v>
      </c>
      <c r="E59" s="67" t="s">
        <v>219</v>
      </c>
      <c r="F59" s="84" t="s">
        <v>234</v>
      </c>
      <c r="G59" s="72">
        <f>2023-1993</f>
        <v>30</v>
      </c>
      <c r="H59" s="75" t="s">
        <v>33</v>
      </c>
      <c r="I59" s="85" t="s">
        <v>34</v>
      </c>
      <c r="J59" s="85" t="s">
        <v>297</v>
      </c>
      <c r="K59" s="72" t="s">
        <v>294</v>
      </c>
      <c r="L59" s="86" t="s">
        <v>205</v>
      </c>
      <c r="M59" s="86" t="s">
        <v>245</v>
      </c>
    </row>
    <row r="60" spans="1:13" ht="15.75">
      <c r="A60" s="72">
        <v>53</v>
      </c>
      <c r="B60" s="82">
        <v>45028</v>
      </c>
      <c r="C60" s="87">
        <v>45377</v>
      </c>
      <c r="D60" s="70" t="s">
        <v>212</v>
      </c>
      <c r="E60" s="74" t="s">
        <v>222</v>
      </c>
      <c r="F60" s="84" t="s">
        <v>238</v>
      </c>
      <c r="G60" s="72">
        <f>2023-1970</f>
        <v>53</v>
      </c>
      <c r="H60" s="71" t="s">
        <v>33</v>
      </c>
      <c r="I60" s="85" t="s">
        <v>34</v>
      </c>
      <c r="J60" s="85" t="s">
        <v>248</v>
      </c>
      <c r="K60" s="72" t="s">
        <v>247</v>
      </c>
      <c r="L60" s="86" t="s">
        <v>205</v>
      </c>
      <c r="M60" s="86" t="s">
        <v>245</v>
      </c>
    </row>
    <row r="61" spans="1:13" ht="15.75">
      <c r="A61" s="72">
        <v>54</v>
      </c>
      <c r="B61" s="82">
        <v>45002</v>
      </c>
      <c r="C61" s="87">
        <v>45377</v>
      </c>
      <c r="D61" s="67" t="s">
        <v>212</v>
      </c>
      <c r="E61" s="73" t="s">
        <v>102</v>
      </c>
      <c r="F61" s="84" t="s">
        <v>114</v>
      </c>
      <c r="G61" s="72">
        <f>2023-1965</f>
        <v>58</v>
      </c>
      <c r="H61" s="75" t="s">
        <v>33</v>
      </c>
      <c r="I61" s="85" t="s">
        <v>34</v>
      </c>
      <c r="J61" s="85" t="s">
        <v>297</v>
      </c>
      <c r="K61" s="72" t="s">
        <v>296</v>
      </c>
      <c r="L61" s="86" t="s">
        <v>205</v>
      </c>
      <c r="M61" s="86" t="s">
        <v>245</v>
      </c>
    </row>
    <row r="62" spans="1:13" ht="15.75">
      <c r="A62" s="72">
        <v>55</v>
      </c>
      <c r="B62" s="82">
        <v>44977</v>
      </c>
      <c r="C62" s="87">
        <v>45377</v>
      </c>
      <c r="D62" s="67" t="s">
        <v>31</v>
      </c>
      <c r="E62" s="67" t="s">
        <v>106</v>
      </c>
      <c r="F62" s="84" t="s">
        <v>173</v>
      </c>
      <c r="G62" s="72">
        <f>2023-1977</f>
        <v>46</v>
      </c>
      <c r="H62" s="71" t="s">
        <v>38</v>
      </c>
      <c r="I62" s="85" t="s">
        <v>39</v>
      </c>
      <c r="J62" s="85" t="s">
        <v>293</v>
      </c>
      <c r="K62" s="72" t="s">
        <v>294</v>
      </c>
      <c r="L62" s="86" t="s">
        <v>205</v>
      </c>
      <c r="M62" s="86" t="s">
        <v>245</v>
      </c>
    </row>
    <row r="63" spans="1:13" ht="15.75">
      <c r="A63" s="72">
        <v>56</v>
      </c>
      <c r="B63" s="82">
        <v>44973</v>
      </c>
      <c r="C63" s="87">
        <v>45377</v>
      </c>
      <c r="D63" s="67" t="s">
        <v>212</v>
      </c>
      <c r="E63" s="73" t="s">
        <v>216</v>
      </c>
      <c r="F63" s="84" t="s">
        <v>232</v>
      </c>
      <c r="G63" s="72">
        <f>2023-1981</f>
        <v>42</v>
      </c>
      <c r="H63" s="75" t="s">
        <v>33</v>
      </c>
      <c r="I63" s="85" t="s">
        <v>34</v>
      </c>
      <c r="J63" s="85" t="s">
        <v>154</v>
      </c>
      <c r="K63" s="72" t="s">
        <v>274</v>
      </c>
      <c r="L63" s="86" t="s">
        <v>272</v>
      </c>
      <c r="M63" s="86" t="s">
        <v>273</v>
      </c>
    </row>
    <row r="64" spans="1:13" ht="30.75">
      <c r="A64" s="72">
        <v>57</v>
      </c>
      <c r="B64" s="82">
        <v>45120</v>
      </c>
      <c r="C64" s="87">
        <v>45377</v>
      </c>
      <c r="D64" s="67" t="s">
        <v>212</v>
      </c>
      <c r="E64" s="73" t="s">
        <v>179</v>
      </c>
      <c r="F64" s="84" t="s">
        <v>239</v>
      </c>
      <c r="G64" s="72">
        <f>2023-1979</f>
        <v>44</v>
      </c>
      <c r="H64" s="75" t="s">
        <v>33</v>
      </c>
      <c r="I64" s="85" t="s">
        <v>243</v>
      </c>
      <c r="J64" s="85" t="s">
        <v>311</v>
      </c>
      <c r="K64" s="72" t="s">
        <v>263</v>
      </c>
      <c r="L64" s="86" t="s">
        <v>46</v>
      </c>
      <c r="M64" s="86" t="s">
        <v>302</v>
      </c>
    </row>
    <row r="65" spans="1:13" ht="30.75">
      <c r="A65" s="72">
        <v>58</v>
      </c>
      <c r="B65" s="82">
        <v>45106</v>
      </c>
      <c r="C65" s="87">
        <v>45377</v>
      </c>
      <c r="D65" s="67" t="s">
        <v>212</v>
      </c>
      <c r="E65" s="73" t="s">
        <v>221</v>
      </c>
      <c r="F65" s="84" t="s">
        <v>233</v>
      </c>
      <c r="G65" s="72">
        <f>2023-1984</f>
        <v>39</v>
      </c>
      <c r="H65" s="75" t="s">
        <v>33</v>
      </c>
      <c r="I65" s="85" t="s">
        <v>243</v>
      </c>
      <c r="J65" s="85" t="s">
        <v>324</v>
      </c>
      <c r="K65" s="72" t="s">
        <v>60</v>
      </c>
      <c r="L65" s="86" t="s">
        <v>129</v>
      </c>
      <c r="M65" s="86" t="s">
        <v>265</v>
      </c>
    </row>
    <row r="66" spans="1:13" ht="15.75">
      <c r="A66" s="72">
        <v>59</v>
      </c>
      <c r="B66" s="82">
        <v>44726</v>
      </c>
      <c r="C66" s="87">
        <v>45377</v>
      </c>
      <c r="D66" s="67" t="s">
        <v>212</v>
      </c>
      <c r="E66" s="73" t="s">
        <v>213</v>
      </c>
      <c r="F66" s="84" t="s">
        <v>230</v>
      </c>
      <c r="G66" s="72">
        <f>2023-1968</f>
        <v>55</v>
      </c>
      <c r="H66" s="75" t="s">
        <v>33</v>
      </c>
      <c r="I66" s="85" t="s">
        <v>243</v>
      </c>
      <c r="J66" s="85" t="s">
        <v>329</v>
      </c>
      <c r="K66" s="72" t="s">
        <v>270</v>
      </c>
      <c r="L66" s="86" t="s">
        <v>205</v>
      </c>
      <c r="M66" s="86" t="s">
        <v>245</v>
      </c>
    </row>
    <row r="67" spans="1:13" ht="15.75">
      <c r="A67" s="72">
        <v>60</v>
      </c>
      <c r="B67" s="82">
        <v>45180</v>
      </c>
      <c r="C67" s="87">
        <v>45377</v>
      </c>
      <c r="D67" s="68" t="s">
        <v>31</v>
      </c>
      <c r="E67" s="73" t="s">
        <v>48</v>
      </c>
      <c r="F67" s="84" t="s">
        <v>49</v>
      </c>
      <c r="G67" s="72">
        <f>2023-1974</f>
        <v>49</v>
      </c>
      <c r="H67" s="75" t="s">
        <v>38</v>
      </c>
      <c r="I67" s="85" t="s">
        <v>39</v>
      </c>
      <c r="J67" s="85" t="s">
        <v>261</v>
      </c>
      <c r="K67" s="72" t="s">
        <v>78</v>
      </c>
      <c r="L67" s="86" t="s">
        <v>205</v>
      </c>
      <c r="M67" s="86" t="s">
        <v>245</v>
      </c>
    </row>
    <row r="68" spans="1:13" ht="15.75">
      <c r="A68" s="72">
        <v>61</v>
      </c>
      <c r="B68" s="82">
        <v>45058</v>
      </c>
      <c r="C68" s="87">
        <v>45377</v>
      </c>
      <c r="D68" s="67" t="s">
        <v>212</v>
      </c>
      <c r="E68" s="73" t="s">
        <v>102</v>
      </c>
      <c r="F68" s="84" t="s">
        <v>114</v>
      </c>
      <c r="G68" s="72">
        <f>2023-1974</f>
        <v>49</v>
      </c>
      <c r="H68" s="75" t="s">
        <v>38</v>
      </c>
      <c r="I68" s="85" t="s">
        <v>312</v>
      </c>
      <c r="J68" s="85" t="s">
        <v>313</v>
      </c>
      <c r="K68" s="72" t="s">
        <v>268</v>
      </c>
      <c r="L68" s="86" t="s">
        <v>108</v>
      </c>
      <c r="M68" s="86" t="s">
        <v>306</v>
      </c>
    </row>
    <row r="69" spans="1:13" ht="15.75">
      <c r="A69" s="72">
        <v>62</v>
      </c>
      <c r="B69" s="82">
        <v>44973</v>
      </c>
      <c r="C69" s="87">
        <v>45377</v>
      </c>
      <c r="D69" s="67" t="s">
        <v>212</v>
      </c>
      <c r="E69" s="73" t="s">
        <v>216</v>
      </c>
      <c r="F69" s="84" t="s">
        <v>232</v>
      </c>
      <c r="G69" s="72">
        <f>2023-1979</f>
        <v>44</v>
      </c>
      <c r="H69" s="75" t="s">
        <v>38</v>
      </c>
      <c r="I69" s="85" t="s">
        <v>39</v>
      </c>
      <c r="J69" s="85" t="s">
        <v>271</v>
      </c>
      <c r="K69" s="72" t="s">
        <v>274</v>
      </c>
      <c r="L69" s="86" t="s">
        <v>272</v>
      </c>
      <c r="M69" s="86" t="s">
        <v>273</v>
      </c>
    </row>
    <row r="70" spans="1:13" ht="15.75">
      <c r="A70" s="72">
        <v>63</v>
      </c>
      <c r="B70" s="82">
        <v>45259</v>
      </c>
      <c r="C70" s="87">
        <v>45377</v>
      </c>
      <c r="D70" s="68" t="s">
        <v>31</v>
      </c>
      <c r="E70" s="73" t="s">
        <v>188</v>
      </c>
      <c r="F70" s="84" t="s">
        <v>189</v>
      </c>
      <c r="G70" s="72">
        <f>2023-1978</f>
        <v>45</v>
      </c>
      <c r="H70" s="75" t="s">
        <v>38</v>
      </c>
      <c r="I70" s="85" t="s">
        <v>39</v>
      </c>
      <c r="J70" s="85" t="s">
        <v>123</v>
      </c>
      <c r="K70" s="72" t="s">
        <v>60</v>
      </c>
      <c r="L70" s="86" t="s">
        <v>205</v>
      </c>
      <c r="M70" s="86" t="s">
        <v>245</v>
      </c>
    </row>
    <row r="71" spans="1:13" ht="15.75">
      <c r="A71" s="72">
        <v>64</v>
      </c>
      <c r="B71" s="82">
        <v>44315</v>
      </c>
      <c r="C71" s="87">
        <v>45377</v>
      </c>
      <c r="D71" s="73" t="s">
        <v>64</v>
      </c>
      <c r="E71" s="68" t="s">
        <v>223</v>
      </c>
      <c r="F71" s="84" t="s">
        <v>204</v>
      </c>
      <c r="G71" s="72">
        <f>2023-1970</f>
        <v>53</v>
      </c>
      <c r="H71" s="75" t="s">
        <v>33</v>
      </c>
      <c r="I71" s="85" t="s">
        <v>34</v>
      </c>
      <c r="J71" s="85" t="s">
        <v>161</v>
      </c>
      <c r="K71" s="72" t="s">
        <v>268</v>
      </c>
      <c r="L71" s="86" t="s">
        <v>205</v>
      </c>
      <c r="M71" s="86" t="s">
        <v>245</v>
      </c>
    </row>
    <row r="72" spans="1:13" ht="30.75">
      <c r="A72" s="72">
        <v>65</v>
      </c>
      <c r="B72" s="82">
        <v>45225</v>
      </c>
      <c r="C72" s="87">
        <v>45377</v>
      </c>
      <c r="D72" s="68" t="s">
        <v>31</v>
      </c>
      <c r="E72" s="67" t="s">
        <v>219</v>
      </c>
      <c r="F72" s="84" t="s">
        <v>234</v>
      </c>
      <c r="G72" s="72">
        <f>2023-1957</f>
        <v>66</v>
      </c>
      <c r="H72" s="75" t="s">
        <v>38</v>
      </c>
      <c r="I72" s="85" t="s">
        <v>39</v>
      </c>
      <c r="J72" s="85" t="s">
        <v>156</v>
      </c>
      <c r="K72" s="72" t="s">
        <v>294</v>
      </c>
      <c r="L72" s="86" t="s">
        <v>322</v>
      </c>
      <c r="M72" s="86" t="s">
        <v>323</v>
      </c>
    </row>
    <row r="73" spans="1:13" ht="15.75">
      <c r="A73" s="72">
        <v>66</v>
      </c>
      <c r="B73" s="82">
        <v>45245</v>
      </c>
      <c r="C73" s="87">
        <v>45377</v>
      </c>
      <c r="D73" s="68" t="s">
        <v>31</v>
      </c>
      <c r="E73" s="73" t="s">
        <v>32</v>
      </c>
      <c r="F73" s="84" t="s">
        <v>233</v>
      </c>
      <c r="G73" s="72">
        <f>2023-1987</f>
        <v>36</v>
      </c>
      <c r="H73" s="75" t="s">
        <v>38</v>
      </c>
      <c r="I73" s="85" t="s">
        <v>39</v>
      </c>
      <c r="J73" s="85" t="s">
        <v>194</v>
      </c>
      <c r="K73" s="72" t="s">
        <v>60</v>
      </c>
      <c r="L73" s="86" t="s">
        <v>108</v>
      </c>
      <c r="M73" s="86" t="s">
        <v>306</v>
      </c>
    </row>
    <row r="74" spans="1:13" ht="15.75">
      <c r="A74" s="72">
        <v>67</v>
      </c>
      <c r="B74" s="82">
        <v>44991</v>
      </c>
      <c r="C74" s="87">
        <v>45377</v>
      </c>
      <c r="D74" s="67" t="s">
        <v>212</v>
      </c>
      <c r="E74" s="73" t="s">
        <v>221</v>
      </c>
      <c r="F74" s="84" t="s">
        <v>233</v>
      </c>
      <c r="G74" s="72">
        <f>2023-1964</f>
        <v>59</v>
      </c>
      <c r="H74" s="75" t="s">
        <v>33</v>
      </c>
      <c r="I74" s="85" t="s">
        <v>243</v>
      </c>
      <c r="J74" s="85" t="s">
        <v>284</v>
      </c>
      <c r="K74" s="72" t="s">
        <v>285</v>
      </c>
      <c r="L74" s="86" t="s">
        <v>205</v>
      </c>
      <c r="M74" s="86" t="s">
        <v>245</v>
      </c>
    </row>
    <row r="75" spans="1:13" ht="15.75">
      <c r="A75" s="72">
        <v>68</v>
      </c>
      <c r="B75" s="82">
        <v>45175</v>
      </c>
      <c r="C75" s="87">
        <v>45377</v>
      </c>
      <c r="D75" s="68" t="s">
        <v>31</v>
      </c>
      <c r="E75" s="73" t="s">
        <v>32</v>
      </c>
      <c r="F75" s="84" t="s">
        <v>233</v>
      </c>
      <c r="G75" s="72">
        <f>2023-1959</f>
        <v>64</v>
      </c>
      <c r="H75" s="75" t="s">
        <v>33</v>
      </c>
      <c r="I75" s="85" t="s">
        <v>34</v>
      </c>
      <c r="J75" s="85" t="s">
        <v>259</v>
      </c>
      <c r="K75" s="72" t="s">
        <v>260</v>
      </c>
      <c r="L75" s="86" t="s">
        <v>205</v>
      </c>
      <c r="M75" s="86" t="s">
        <v>245</v>
      </c>
    </row>
    <row r="76" spans="1:13" ht="30.75">
      <c r="A76" s="72">
        <v>69</v>
      </c>
      <c r="B76" s="82">
        <v>45238</v>
      </c>
      <c r="C76" s="87">
        <v>45377</v>
      </c>
      <c r="D76" s="68" t="s">
        <v>31</v>
      </c>
      <c r="E76" s="73" t="s">
        <v>32</v>
      </c>
      <c r="F76" s="84" t="s">
        <v>233</v>
      </c>
      <c r="G76" s="72">
        <f>2023-1980</f>
        <v>43</v>
      </c>
      <c r="H76" s="75" t="s">
        <v>33</v>
      </c>
      <c r="I76" s="85" t="s">
        <v>34</v>
      </c>
      <c r="J76" s="85" t="s">
        <v>337</v>
      </c>
      <c r="K76" s="72" t="s">
        <v>82</v>
      </c>
      <c r="L76" s="86" t="s">
        <v>205</v>
      </c>
      <c r="M76" s="86" t="s">
        <v>302</v>
      </c>
    </row>
    <row r="77" spans="1:13" ht="15.75">
      <c r="A77" s="72">
        <v>70</v>
      </c>
      <c r="B77" s="82">
        <v>45215</v>
      </c>
      <c r="C77" s="87">
        <v>45377</v>
      </c>
      <c r="D77" s="68" t="s">
        <v>31</v>
      </c>
      <c r="E77" s="73" t="s">
        <v>32</v>
      </c>
      <c r="F77" s="84" t="s">
        <v>233</v>
      </c>
      <c r="G77" s="72">
        <f>2023-1981</f>
        <v>42</v>
      </c>
      <c r="H77" s="75" t="s">
        <v>38</v>
      </c>
      <c r="I77" s="85" t="s">
        <v>39</v>
      </c>
      <c r="J77" s="85" t="s">
        <v>338</v>
      </c>
      <c r="K77" s="72" t="s">
        <v>82</v>
      </c>
      <c r="L77" s="86" t="s">
        <v>205</v>
      </c>
      <c r="M77" s="86" t="s">
        <v>245</v>
      </c>
    </row>
    <row r="78" spans="1:13" ht="15.75">
      <c r="A78" s="72">
        <v>71</v>
      </c>
      <c r="B78" s="82">
        <v>45083</v>
      </c>
      <c r="C78" s="87">
        <v>45377</v>
      </c>
      <c r="D78" s="67" t="s">
        <v>212</v>
      </c>
      <c r="E78" s="73" t="s">
        <v>157</v>
      </c>
      <c r="F78" s="84" t="s">
        <v>236</v>
      </c>
      <c r="G78" s="72">
        <f>2023-2002</f>
        <v>21</v>
      </c>
      <c r="H78" s="75" t="s">
        <v>38</v>
      </c>
      <c r="I78" s="85" t="s">
        <v>66</v>
      </c>
      <c r="J78" s="85" t="s">
        <v>262</v>
      </c>
      <c r="K78" s="72" t="s">
        <v>263</v>
      </c>
      <c r="L78" s="86" t="s">
        <v>205</v>
      </c>
      <c r="M78" s="86" t="s">
        <v>245</v>
      </c>
    </row>
    <row r="79" spans="1:13" ht="30.75">
      <c r="A79" s="72">
        <v>72</v>
      </c>
      <c r="B79" s="82">
        <v>45244</v>
      </c>
      <c r="C79" s="87">
        <v>45377</v>
      </c>
      <c r="D79" s="68" t="s">
        <v>31</v>
      </c>
      <c r="E79" s="73" t="s">
        <v>224</v>
      </c>
      <c r="F79" s="84" t="s">
        <v>240</v>
      </c>
      <c r="G79" s="72">
        <f>2023-1944</f>
        <v>79</v>
      </c>
      <c r="H79" s="75" t="s">
        <v>38</v>
      </c>
      <c r="I79" s="85" t="s">
        <v>39</v>
      </c>
      <c r="J79" s="85" t="s">
        <v>290</v>
      </c>
      <c r="K79" s="72" t="s">
        <v>291</v>
      </c>
      <c r="L79" s="86" t="s">
        <v>46</v>
      </c>
      <c r="M79" s="86" t="s">
        <v>255</v>
      </c>
    </row>
    <row r="80" spans="1:13" ht="45.75">
      <c r="A80" s="72">
        <v>73</v>
      </c>
      <c r="B80" s="82">
        <v>44272</v>
      </c>
      <c r="C80" s="87">
        <v>45377</v>
      </c>
      <c r="D80" s="67" t="s">
        <v>212</v>
      </c>
      <c r="E80" s="73" t="s">
        <v>102</v>
      </c>
      <c r="F80" s="84" t="s">
        <v>114</v>
      </c>
      <c r="G80" s="72">
        <f>2023-1965</f>
        <v>58</v>
      </c>
      <c r="H80" s="75" t="s">
        <v>38</v>
      </c>
      <c r="I80" s="85" t="s">
        <v>39</v>
      </c>
      <c r="J80" s="86" t="s">
        <v>295</v>
      </c>
      <c r="K80" s="72" t="s">
        <v>296</v>
      </c>
      <c r="L80" s="86" t="s">
        <v>205</v>
      </c>
      <c r="M80" s="86" t="s">
        <v>245</v>
      </c>
    </row>
    <row r="81" spans="1:13" ht="30.75">
      <c r="A81" s="72">
        <v>74</v>
      </c>
      <c r="B81" s="82">
        <v>45261</v>
      </c>
      <c r="C81" s="87">
        <v>45377</v>
      </c>
      <c r="D81" s="68" t="s">
        <v>31</v>
      </c>
      <c r="E81" s="73" t="s">
        <v>32</v>
      </c>
      <c r="F81" s="84" t="s">
        <v>233</v>
      </c>
      <c r="G81" s="72">
        <f>2024-2000</f>
        <v>24</v>
      </c>
      <c r="H81" s="75" t="s">
        <v>33</v>
      </c>
      <c r="I81" s="85" t="s">
        <v>34</v>
      </c>
      <c r="J81" s="85" t="s">
        <v>254</v>
      </c>
      <c r="K81" s="72" t="s">
        <v>58</v>
      </c>
      <c r="L81" s="86" t="s">
        <v>46</v>
      </c>
      <c r="M81" s="86" t="s">
        <v>255</v>
      </c>
    </row>
    <row r="82" spans="1:13" ht="15.75">
      <c r="A82" s="72">
        <v>75</v>
      </c>
      <c r="B82" s="82">
        <v>45175</v>
      </c>
      <c r="C82" s="87">
        <v>45377</v>
      </c>
      <c r="D82" s="68" t="s">
        <v>31</v>
      </c>
      <c r="E82" s="73" t="s">
        <v>225</v>
      </c>
      <c r="F82" s="84" t="s">
        <v>241</v>
      </c>
      <c r="G82" s="72">
        <f>2024-1977</f>
        <v>47</v>
      </c>
      <c r="H82" s="75" t="s">
        <v>33</v>
      </c>
      <c r="I82" s="85" t="s">
        <v>34</v>
      </c>
      <c r="J82" s="85" t="s">
        <v>297</v>
      </c>
      <c r="K82" s="72" t="s">
        <v>289</v>
      </c>
      <c r="L82" s="86" t="s">
        <v>129</v>
      </c>
      <c r="M82" s="86" t="s">
        <v>129</v>
      </c>
    </row>
    <row r="83" spans="1:13" ht="15.75">
      <c r="A83" s="72">
        <v>76</v>
      </c>
      <c r="B83" s="82">
        <v>45033</v>
      </c>
      <c r="C83" s="87">
        <v>45377</v>
      </c>
      <c r="D83" s="67" t="s">
        <v>212</v>
      </c>
      <c r="E83" s="73" t="s">
        <v>102</v>
      </c>
      <c r="F83" s="84" t="s">
        <v>114</v>
      </c>
      <c r="G83" s="72">
        <f>2023-1981</f>
        <v>42</v>
      </c>
      <c r="H83" s="75" t="s">
        <v>38</v>
      </c>
      <c r="I83" s="85" t="s">
        <v>66</v>
      </c>
      <c r="J83" s="85" t="s">
        <v>249</v>
      </c>
      <c r="K83" s="72" t="s">
        <v>86</v>
      </c>
      <c r="L83" s="86" t="s">
        <v>205</v>
      </c>
      <c r="M83" s="86" t="s">
        <v>245</v>
      </c>
    </row>
    <row r="84" spans="1:13" ht="15.75">
      <c r="A84" s="72">
        <v>77</v>
      </c>
      <c r="B84" s="82">
        <v>44900</v>
      </c>
      <c r="C84" s="87">
        <v>45377</v>
      </c>
      <c r="D84" s="67" t="s">
        <v>212</v>
      </c>
      <c r="E84" s="73" t="s">
        <v>157</v>
      </c>
      <c r="F84" s="84" t="s">
        <v>236</v>
      </c>
      <c r="G84" s="72">
        <f>2023-1974</f>
        <v>49</v>
      </c>
      <c r="H84" s="75" t="s">
        <v>38</v>
      </c>
      <c r="I84" s="85" t="s">
        <v>39</v>
      </c>
      <c r="J84" s="85" t="s">
        <v>256</v>
      </c>
      <c r="K84" s="72" t="s">
        <v>58</v>
      </c>
      <c r="L84" s="86" t="s">
        <v>257</v>
      </c>
      <c r="M84" s="86" t="s">
        <v>258</v>
      </c>
    </row>
    <row r="85" spans="1:13" ht="15.75">
      <c r="A85" s="72">
        <v>78</v>
      </c>
      <c r="B85" s="82">
        <v>45218</v>
      </c>
      <c r="C85" s="87">
        <v>45377</v>
      </c>
      <c r="D85" s="88" t="s">
        <v>31</v>
      </c>
      <c r="E85" s="74" t="s">
        <v>132</v>
      </c>
      <c r="F85" s="84" t="s">
        <v>133</v>
      </c>
      <c r="G85" s="72">
        <f>2024-1975</f>
        <v>49</v>
      </c>
      <c r="H85" s="71" t="s">
        <v>33</v>
      </c>
      <c r="I85" s="85" t="s">
        <v>34</v>
      </c>
      <c r="J85" s="85" t="s">
        <v>250</v>
      </c>
      <c r="K85" s="72" t="s">
        <v>82</v>
      </c>
      <c r="L85" s="86" t="s">
        <v>205</v>
      </c>
      <c r="M85" s="86" t="s">
        <v>245</v>
      </c>
    </row>
    <row r="86" spans="1:13" ht="30.75">
      <c r="A86" s="72">
        <v>79</v>
      </c>
      <c r="B86" s="82">
        <v>45173</v>
      </c>
      <c r="C86" s="87">
        <v>45377</v>
      </c>
      <c r="D86" s="68" t="s">
        <v>31</v>
      </c>
      <c r="E86" s="67" t="s">
        <v>32</v>
      </c>
      <c r="F86" s="84" t="s">
        <v>233</v>
      </c>
      <c r="G86" s="72">
        <f>2023-1991</f>
        <v>32</v>
      </c>
      <c r="H86" s="75" t="s">
        <v>33</v>
      </c>
      <c r="I86" s="85" t="s">
        <v>34</v>
      </c>
      <c r="J86" s="85" t="s">
        <v>123</v>
      </c>
      <c r="K86" s="72" t="s">
        <v>60</v>
      </c>
      <c r="L86" s="86" t="s">
        <v>205</v>
      </c>
      <c r="M86" s="86" t="s">
        <v>255</v>
      </c>
    </row>
    <row r="87" spans="1:13" ht="15.75">
      <c r="A87" s="72">
        <v>80</v>
      </c>
      <c r="B87" s="82">
        <v>45029</v>
      </c>
      <c r="C87" s="87">
        <v>45377</v>
      </c>
      <c r="D87" s="67" t="s">
        <v>212</v>
      </c>
      <c r="E87" s="73" t="s">
        <v>153</v>
      </c>
      <c r="F87" s="84" t="s">
        <v>153</v>
      </c>
      <c r="G87" s="72">
        <f>2023-1988</f>
        <v>35</v>
      </c>
      <c r="H87" s="75" t="s">
        <v>33</v>
      </c>
      <c r="I87" s="85" t="s">
        <v>34</v>
      </c>
      <c r="J87" s="85" t="s">
        <v>297</v>
      </c>
      <c r="K87" s="72" t="s">
        <v>60</v>
      </c>
      <c r="L87" s="86" t="s">
        <v>272</v>
      </c>
      <c r="M87" s="86" t="s">
        <v>273</v>
      </c>
    </row>
    <row r="88" spans="1:13" ht="15.75">
      <c r="A88" s="72">
        <v>81</v>
      </c>
      <c r="B88" s="82">
        <v>45342</v>
      </c>
      <c r="C88" s="87">
        <v>45377</v>
      </c>
      <c r="D88" s="97" t="s">
        <v>226</v>
      </c>
      <c r="E88" s="97" t="s">
        <v>106</v>
      </c>
      <c r="F88" s="84" t="s">
        <v>173</v>
      </c>
      <c r="G88" s="72">
        <f>2023-2007</f>
        <v>16</v>
      </c>
      <c r="H88" s="98" t="s">
        <v>33</v>
      </c>
      <c r="I88" s="85" t="s">
        <v>279</v>
      </c>
      <c r="J88" s="85" t="s">
        <v>280</v>
      </c>
      <c r="K88" s="72" t="s">
        <v>281</v>
      </c>
      <c r="L88" s="86" t="s">
        <v>282</v>
      </c>
      <c r="M88" s="86" t="s">
        <v>283</v>
      </c>
    </row>
    <row r="89" spans="1:13" ht="30">
      <c r="A89" s="72">
        <v>82</v>
      </c>
      <c r="B89" s="82">
        <v>45342</v>
      </c>
      <c r="C89" s="87">
        <v>45377</v>
      </c>
      <c r="D89" s="97" t="s">
        <v>227</v>
      </c>
      <c r="E89" s="97" t="s">
        <v>106</v>
      </c>
      <c r="F89" s="84" t="s">
        <v>173</v>
      </c>
      <c r="G89" s="72">
        <f>2023-2008</f>
        <v>15</v>
      </c>
      <c r="H89" s="98" t="s">
        <v>38</v>
      </c>
      <c r="I89" s="85" t="s">
        <v>278</v>
      </c>
      <c r="J89" s="85" t="s">
        <v>85</v>
      </c>
      <c r="K89" s="72" t="s">
        <v>281</v>
      </c>
      <c r="L89" s="86" t="s">
        <v>282</v>
      </c>
      <c r="M89" s="86" t="s">
        <v>283</v>
      </c>
    </row>
    <row r="90" spans="1:13" ht="30">
      <c r="A90" s="72">
        <v>83</v>
      </c>
      <c r="B90" s="82">
        <v>44973</v>
      </c>
      <c r="C90" s="87">
        <v>45377</v>
      </c>
      <c r="D90" s="97" t="s">
        <v>229</v>
      </c>
      <c r="E90" s="97" t="s">
        <v>228</v>
      </c>
      <c r="F90" s="84" t="s">
        <v>153</v>
      </c>
      <c r="G90" s="72">
        <f>2023-2008</f>
        <v>15</v>
      </c>
      <c r="H90" s="98" t="s">
        <v>38</v>
      </c>
      <c r="I90" s="85" t="s">
        <v>66</v>
      </c>
      <c r="J90" s="85" t="s">
        <v>85</v>
      </c>
      <c r="K90" s="72" t="s">
        <v>274</v>
      </c>
      <c r="L90" s="86" t="s">
        <v>272</v>
      </c>
      <c r="M90" s="86" t="s">
        <v>87</v>
      </c>
    </row>
    <row r="91" spans="1:13" ht="15.75">
      <c r="A91" s="72">
        <v>84</v>
      </c>
      <c r="B91" s="82"/>
      <c r="C91" s="87">
        <v>45377</v>
      </c>
      <c r="D91" s="67" t="s">
        <v>242</v>
      </c>
      <c r="E91" s="67" t="s">
        <v>132</v>
      </c>
      <c r="F91" s="84" t="s">
        <v>133</v>
      </c>
      <c r="G91" s="72">
        <f>2023-1940</f>
        <v>83</v>
      </c>
      <c r="H91" s="71" t="s">
        <v>38</v>
      </c>
      <c r="I91" s="85" t="s">
        <v>66</v>
      </c>
      <c r="J91" s="85" t="s">
        <v>336</v>
      </c>
      <c r="K91" s="72"/>
      <c r="L91" s="86"/>
      <c r="M91" s="86"/>
    </row>
    <row r="92" spans="1:13" s="43" customFormat="1" ht="15.75">
      <c r="A92" s="72">
        <v>85</v>
      </c>
      <c r="B92" s="82">
        <v>45131</v>
      </c>
      <c r="C92" s="87">
        <v>45377</v>
      </c>
      <c r="D92" s="88" t="s">
        <v>31</v>
      </c>
      <c r="E92" s="89" t="s">
        <v>65</v>
      </c>
      <c r="F92" s="84" t="s">
        <v>65</v>
      </c>
      <c r="G92" s="72">
        <f>2023-1951</f>
        <v>72</v>
      </c>
      <c r="H92" s="72" t="s">
        <v>38</v>
      </c>
      <c r="I92" s="85" t="s">
        <v>39</v>
      </c>
      <c r="J92" s="85" t="s">
        <v>286</v>
      </c>
      <c r="K92" s="72" t="s">
        <v>82</v>
      </c>
      <c r="L92" s="86" t="s">
        <v>205</v>
      </c>
      <c r="M92" s="86" t="s">
        <v>245</v>
      </c>
    </row>
  </sheetData>
  <autoFilter ref="G6:I92"/>
  <mergeCells count="14">
    <mergeCell ref="E6:E7"/>
    <mergeCell ref="F6:F7"/>
    <mergeCell ref="A2:D2"/>
    <mergeCell ref="A4:D4"/>
    <mergeCell ref="A6:A7"/>
    <mergeCell ref="B6:B7"/>
    <mergeCell ref="C6:C7"/>
    <mergeCell ref="D6:D7"/>
    <mergeCell ref="J6:J7"/>
    <mergeCell ref="K6:K7"/>
    <mergeCell ref="L6:M6"/>
    <mergeCell ref="H6:H7"/>
    <mergeCell ref="I6:I7"/>
    <mergeCell ref="G6:G7"/>
  </mergeCells>
  <printOptions horizontalCentered="1"/>
  <pageMargins left="0.25" right="0.25" top="0.75" bottom="0.75" header="0.3" footer="0.3"/>
  <pageSetup paperSize="5" scale="41" orientation="landscape" r:id="rId1"/>
  <headerFooter>
    <oddHeader>&amp;L&amp;"Nyala,Negrita"&amp;12&amp;K06-006     MINISTERIO DE INTERIOR Y POLICIA&amp;"Nyala,Normal" &amp;C&amp;"-,Negrita"&amp;12&amp;K06-002
&amp;"Nyala,Negrita"&amp;13&amp;K03-030INFORME MENSUAL 
INFORMACION ESTADISTICA  &amp;R&amp;"Nyala,Negrita"&amp;12&amp;KC00000 AÑO 2020</oddHeader>
    <oddFooter>&amp;C&amp;"-,Negrita"Dirección de Planificación y Desarrollo / Departamento de Estadísticas 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249977111117893"/>
  </sheetPr>
  <dimension ref="A1:M39"/>
  <sheetViews>
    <sheetView topLeftCell="A4" zoomScale="80" zoomScaleNormal="80" zoomScalePageLayoutView="55" workbookViewId="0">
      <pane xSplit="1" ySplit="4" topLeftCell="B8" activePane="bottomRight" state="frozen"/>
      <selection pane="topRight" activeCell="B4" sqref="B4"/>
      <selection pane="bottomLeft" activeCell="A8" sqref="A8"/>
      <selection pane="bottomRight" activeCell="C6" sqref="C6:C7"/>
    </sheetView>
  </sheetViews>
  <sheetFormatPr baseColWidth="10" defaultColWidth="11.42578125" defaultRowHeight="18.75"/>
  <cols>
    <col min="1" max="1" width="7.140625" style="28" customWidth="1"/>
    <col min="2" max="2" width="21.5703125" style="29" customWidth="1"/>
    <col min="3" max="3" width="40.28515625" style="28" customWidth="1"/>
    <col min="4" max="4" width="26.85546875" style="28" customWidth="1"/>
    <col min="5" max="5" width="28.5703125" style="28" customWidth="1"/>
    <col min="6" max="6" width="13.140625" style="28" customWidth="1"/>
    <col min="7" max="7" width="14.7109375" style="28" customWidth="1"/>
    <col min="8" max="8" width="17.28515625" style="28" customWidth="1"/>
    <col min="9" max="9" width="44.42578125" style="28" customWidth="1"/>
    <col min="10" max="10" width="17.7109375" style="28" customWidth="1"/>
    <col min="11" max="11" width="35.5703125" style="28" customWidth="1"/>
    <col min="12" max="12" width="43.42578125" style="28" customWidth="1"/>
  </cols>
  <sheetData>
    <row r="1" spans="1:13" ht="14.25" customHeight="1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</row>
    <row r="2" spans="1:13">
      <c r="A2" s="120" t="s">
        <v>13</v>
      </c>
      <c r="B2" s="120"/>
      <c r="C2" s="120"/>
      <c r="D2" s="25"/>
      <c r="E2" s="25"/>
      <c r="F2" s="25"/>
      <c r="G2" s="25"/>
      <c r="H2" s="25"/>
      <c r="I2" s="25"/>
      <c r="J2" s="26"/>
      <c r="K2" s="27"/>
      <c r="L2" s="27"/>
    </row>
    <row r="3" spans="1:13" ht="6" customHeight="1"/>
    <row r="4" spans="1:13" ht="19.5" customHeight="1">
      <c r="A4" s="121" t="s">
        <v>35</v>
      </c>
      <c r="B4" s="121"/>
      <c r="C4" s="121"/>
      <c r="D4" s="30"/>
      <c r="E4" s="31"/>
      <c r="F4" s="31"/>
      <c r="G4" s="31"/>
      <c r="H4" s="31"/>
      <c r="I4" s="31"/>
      <c r="J4" s="31"/>
      <c r="K4" s="31"/>
      <c r="L4" s="31"/>
    </row>
    <row r="5" spans="1:13">
      <c r="A5" s="32"/>
      <c r="B5" s="33"/>
    </row>
    <row r="6" spans="1:13" ht="33" customHeight="1">
      <c r="A6" s="122" t="s">
        <v>15</v>
      </c>
      <c r="B6" s="118" t="s">
        <v>16</v>
      </c>
      <c r="C6" s="118" t="s">
        <v>19</v>
      </c>
      <c r="D6" s="118" t="s">
        <v>20</v>
      </c>
      <c r="E6" s="118" t="s">
        <v>21</v>
      </c>
      <c r="F6" s="116" t="s">
        <v>22</v>
      </c>
      <c r="G6" s="118" t="s">
        <v>23</v>
      </c>
      <c r="H6" s="118" t="s">
        <v>24</v>
      </c>
      <c r="I6" s="118" t="s">
        <v>25</v>
      </c>
      <c r="J6" s="118" t="s">
        <v>26</v>
      </c>
      <c r="K6" s="124" t="s">
        <v>27</v>
      </c>
      <c r="L6" s="125"/>
    </row>
    <row r="7" spans="1:13" ht="27" customHeight="1">
      <c r="A7" s="123"/>
      <c r="B7" s="123"/>
      <c r="C7" s="119"/>
      <c r="D7" s="119"/>
      <c r="E7" s="119"/>
      <c r="F7" s="117"/>
      <c r="G7" s="119"/>
      <c r="H7" s="119"/>
      <c r="I7" s="119"/>
      <c r="J7" s="119"/>
      <c r="K7" s="34" t="s">
        <v>28</v>
      </c>
      <c r="L7" s="34" t="s">
        <v>29</v>
      </c>
    </row>
    <row r="8" spans="1:13" ht="24" customHeight="1">
      <c r="A8" s="38">
        <v>1</v>
      </c>
      <c r="B8" s="36">
        <v>45352</v>
      </c>
      <c r="C8" s="37" t="s">
        <v>36</v>
      </c>
      <c r="D8" s="37" t="s">
        <v>37</v>
      </c>
      <c r="E8" s="37" t="s">
        <v>37</v>
      </c>
      <c r="F8" s="39">
        <v>54</v>
      </c>
      <c r="G8" s="35" t="s">
        <v>38</v>
      </c>
      <c r="H8" s="38" t="s">
        <v>39</v>
      </c>
      <c r="I8" s="39" t="s">
        <v>40</v>
      </c>
      <c r="J8" s="39" t="s">
        <v>41</v>
      </c>
      <c r="K8" s="39" t="s">
        <v>42</v>
      </c>
      <c r="L8" s="39" t="s">
        <v>42</v>
      </c>
    </row>
    <row r="9" spans="1:13" ht="21.75" customHeight="1">
      <c r="A9" s="38">
        <v>2</v>
      </c>
      <c r="B9" s="36">
        <v>45352</v>
      </c>
      <c r="C9" s="37" t="s">
        <v>36</v>
      </c>
      <c r="D9" s="37" t="s">
        <v>43</v>
      </c>
      <c r="E9" s="37" t="s">
        <v>43</v>
      </c>
      <c r="F9" s="39">
        <v>31</v>
      </c>
      <c r="G9" s="35" t="s">
        <v>33</v>
      </c>
      <c r="H9" s="38" t="s">
        <v>34</v>
      </c>
      <c r="I9" s="39" t="s">
        <v>44</v>
      </c>
      <c r="J9" s="39" t="s">
        <v>45</v>
      </c>
      <c r="K9" s="39" t="s">
        <v>46</v>
      </c>
      <c r="L9" s="39" t="s">
        <v>47</v>
      </c>
    </row>
    <row r="10" spans="1:13" ht="22.5" customHeight="1">
      <c r="A10" s="38">
        <v>3</v>
      </c>
      <c r="B10" s="36">
        <v>45355</v>
      </c>
      <c r="C10" s="37" t="s">
        <v>36</v>
      </c>
      <c r="D10" s="37" t="s">
        <v>48</v>
      </c>
      <c r="E10" s="37" t="s">
        <v>49</v>
      </c>
      <c r="F10" s="39">
        <v>37</v>
      </c>
      <c r="G10" s="35" t="s">
        <v>38</v>
      </c>
      <c r="H10" s="38" t="s">
        <v>39</v>
      </c>
      <c r="I10" s="39" t="s">
        <v>50</v>
      </c>
      <c r="J10" s="39" t="s">
        <v>51</v>
      </c>
      <c r="K10" s="39" t="s">
        <v>46</v>
      </c>
      <c r="L10" s="39" t="s">
        <v>52</v>
      </c>
      <c r="M10" s="56"/>
    </row>
    <row r="11" spans="1:13" ht="23.25" customHeight="1">
      <c r="A11" s="38">
        <v>4</v>
      </c>
      <c r="B11" s="36">
        <v>45355</v>
      </c>
      <c r="C11" s="37" t="s">
        <v>36</v>
      </c>
      <c r="D11" s="37" t="s">
        <v>32</v>
      </c>
      <c r="E11" s="37" t="s">
        <v>53</v>
      </c>
      <c r="F11" s="39">
        <v>32</v>
      </c>
      <c r="G11" s="35" t="s">
        <v>54</v>
      </c>
      <c r="H11" s="38" t="s">
        <v>34</v>
      </c>
      <c r="I11" s="39" t="s">
        <v>55</v>
      </c>
      <c r="J11" s="39" t="s">
        <v>56</v>
      </c>
      <c r="K11" s="39" t="s">
        <v>46</v>
      </c>
      <c r="L11" s="39" t="s">
        <v>52</v>
      </c>
    </row>
    <row r="12" spans="1:13" ht="25.5" customHeight="1">
      <c r="A12" s="38">
        <v>5</v>
      </c>
      <c r="B12" s="36">
        <v>45355</v>
      </c>
      <c r="C12" s="37" t="s">
        <v>36</v>
      </c>
      <c r="D12" s="37" t="s">
        <v>43</v>
      </c>
      <c r="E12" s="37" t="s">
        <v>43</v>
      </c>
      <c r="F12" s="39">
        <v>51</v>
      </c>
      <c r="G12" s="35" t="s">
        <v>38</v>
      </c>
      <c r="H12" s="38" t="s">
        <v>39</v>
      </c>
      <c r="I12" s="39" t="s">
        <v>57</v>
      </c>
      <c r="J12" s="39" t="s">
        <v>58</v>
      </c>
      <c r="K12" s="39" t="s">
        <v>46</v>
      </c>
      <c r="L12" s="39" t="s">
        <v>52</v>
      </c>
    </row>
    <row r="13" spans="1:13" ht="25.5" customHeight="1">
      <c r="A13" s="38">
        <v>6</v>
      </c>
      <c r="B13" s="36">
        <v>45357</v>
      </c>
      <c r="C13" s="37" t="s">
        <v>36</v>
      </c>
      <c r="D13" s="37" t="s">
        <v>32</v>
      </c>
      <c r="E13" s="37" t="s">
        <v>53</v>
      </c>
      <c r="F13" s="39">
        <v>33</v>
      </c>
      <c r="G13" s="35" t="s">
        <v>33</v>
      </c>
      <c r="H13" s="38" t="s">
        <v>34</v>
      </c>
      <c r="I13" s="39" t="s">
        <v>59</v>
      </c>
      <c r="J13" s="39" t="s">
        <v>60</v>
      </c>
      <c r="K13" s="39" t="s">
        <v>46</v>
      </c>
      <c r="L13" s="39" t="s">
        <v>61</v>
      </c>
    </row>
    <row r="14" spans="1:13" ht="25.5" customHeight="1">
      <c r="A14" s="38">
        <v>7</v>
      </c>
      <c r="B14" s="36">
        <v>45358</v>
      </c>
      <c r="C14" s="37" t="s">
        <v>36</v>
      </c>
      <c r="D14" s="37" t="s">
        <v>32</v>
      </c>
      <c r="E14" s="37" t="s">
        <v>53</v>
      </c>
      <c r="F14" s="39">
        <v>31</v>
      </c>
      <c r="G14" s="35" t="s">
        <v>33</v>
      </c>
      <c r="H14" s="38" t="s">
        <v>34</v>
      </c>
      <c r="I14" s="39" t="s">
        <v>62</v>
      </c>
      <c r="J14" s="39" t="s">
        <v>63</v>
      </c>
      <c r="K14" s="39" t="s">
        <v>46</v>
      </c>
      <c r="L14" s="39" t="s">
        <v>61</v>
      </c>
    </row>
    <row r="15" spans="1:13" ht="24" customHeight="1">
      <c r="A15" s="38">
        <v>8</v>
      </c>
      <c r="B15" s="36">
        <v>45358</v>
      </c>
      <c r="C15" s="37" t="s">
        <v>64</v>
      </c>
      <c r="D15" s="37" t="s">
        <v>65</v>
      </c>
      <c r="E15" s="37" t="s">
        <v>65</v>
      </c>
      <c r="F15" s="39">
        <v>76</v>
      </c>
      <c r="G15" s="35" t="s">
        <v>38</v>
      </c>
      <c r="H15" s="38" t="s">
        <v>66</v>
      </c>
      <c r="I15" s="39" t="s">
        <v>67</v>
      </c>
      <c r="J15" s="39" t="s">
        <v>68</v>
      </c>
      <c r="K15" s="39" t="s">
        <v>69</v>
      </c>
      <c r="L15" s="39" t="s">
        <v>70</v>
      </c>
    </row>
    <row r="16" spans="1:13" ht="27" customHeight="1">
      <c r="A16" s="38">
        <v>9</v>
      </c>
      <c r="B16" s="36">
        <v>45358</v>
      </c>
      <c r="C16" s="37" t="s">
        <v>36</v>
      </c>
      <c r="D16" s="37" t="s">
        <v>71</v>
      </c>
      <c r="E16" s="37" t="s">
        <v>72</v>
      </c>
      <c r="F16" s="39">
        <v>63</v>
      </c>
      <c r="G16" s="35" t="s">
        <v>38</v>
      </c>
      <c r="H16" s="38" t="s">
        <v>73</v>
      </c>
      <c r="I16" s="39" t="s">
        <v>74</v>
      </c>
      <c r="J16" s="39" t="s">
        <v>75</v>
      </c>
      <c r="K16" s="39" t="s">
        <v>46</v>
      </c>
      <c r="L16" s="39" t="s">
        <v>52</v>
      </c>
    </row>
    <row r="17" spans="1:13" ht="23.25" customHeight="1">
      <c r="A17" s="38">
        <v>10</v>
      </c>
      <c r="B17" s="36">
        <v>45358</v>
      </c>
      <c r="C17" s="37" t="s">
        <v>36</v>
      </c>
      <c r="D17" s="37" t="s">
        <v>48</v>
      </c>
      <c r="E17" s="37" t="s">
        <v>49</v>
      </c>
      <c r="F17" s="39">
        <v>35</v>
      </c>
      <c r="G17" s="35" t="s">
        <v>38</v>
      </c>
      <c r="H17" s="38" t="s">
        <v>73</v>
      </c>
      <c r="I17" s="39" t="s">
        <v>76</v>
      </c>
      <c r="J17" s="39" t="s">
        <v>63</v>
      </c>
      <c r="K17" s="39" t="s">
        <v>46</v>
      </c>
      <c r="L17" s="39" t="s">
        <v>52</v>
      </c>
    </row>
    <row r="18" spans="1:13" ht="27" customHeight="1">
      <c r="A18" s="38">
        <v>11</v>
      </c>
      <c r="B18" s="36">
        <v>45358</v>
      </c>
      <c r="C18" s="37" t="s">
        <v>36</v>
      </c>
      <c r="D18" s="37" t="s">
        <v>32</v>
      </c>
      <c r="E18" s="37" t="s">
        <v>53</v>
      </c>
      <c r="F18" s="39">
        <v>52</v>
      </c>
      <c r="G18" s="35" t="s">
        <v>38</v>
      </c>
      <c r="H18" s="38" t="s">
        <v>73</v>
      </c>
      <c r="I18" s="39" t="s">
        <v>40</v>
      </c>
      <c r="J18" s="39" t="s">
        <v>51</v>
      </c>
      <c r="K18" s="39" t="s">
        <v>69</v>
      </c>
      <c r="L18" s="39" t="s">
        <v>70</v>
      </c>
    </row>
    <row r="19" spans="1:13" ht="27" customHeight="1">
      <c r="A19" s="38">
        <v>12</v>
      </c>
      <c r="B19" s="36">
        <v>45358</v>
      </c>
      <c r="C19" s="37" t="s">
        <v>36</v>
      </c>
      <c r="D19" s="37" t="s">
        <v>48</v>
      </c>
      <c r="E19" s="37" t="s">
        <v>49</v>
      </c>
      <c r="F19" s="39">
        <v>60</v>
      </c>
      <c r="G19" s="35" t="s">
        <v>38</v>
      </c>
      <c r="H19" s="38" t="s">
        <v>39</v>
      </c>
      <c r="I19" s="39" t="s">
        <v>40</v>
      </c>
      <c r="J19" s="39" t="s">
        <v>51</v>
      </c>
      <c r="K19" s="39" t="s">
        <v>46</v>
      </c>
      <c r="L19" s="39" t="s">
        <v>52</v>
      </c>
    </row>
    <row r="20" spans="1:13" ht="27" customHeight="1">
      <c r="A20" s="38">
        <v>13</v>
      </c>
      <c r="B20" s="36">
        <v>45359</v>
      </c>
      <c r="C20" s="37" t="s">
        <v>64</v>
      </c>
      <c r="D20" s="37" t="s">
        <v>48</v>
      </c>
      <c r="E20" s="37" t="s">
        <v>49</v>
      </c>
      <c r="F20" s="39">
        <v>60</v>
      </c>
      <c r="G20" s="35" t="s">
        <v>38</v>
      </c>
      <c r="H20" s="38" t="s">
        <v>39</v>
      </c>
      <c r="I20" s="39" t="s">
        <v>77</v>
      </c>
      <c r="J20" s="39" t="s">
        <v>78</v>
      </c>
      <c r="K20" s="39" t="s">
        <v>46</v>
      </c>
      <c r="L20" s="39" t="s">
        <v>52</v>
      </c>
    </row>
    <row r="21" spans="1:13" ht="27" customHeight="1">
      <c r="A21" s="38">
        <v>14</v>
      </c>
      <c r="B21" s="36">
        <v>45359</v>
      </c>
      <c r="C21" s="37" t="s">
        <v>64</v>
      </c>
      <c r="D21" s="37" t="s">
        <v>48</v>
      </c>
      <c r="E21" s="37" t="s">
        <v>49</v>
      </c>
      <c r="F21" s="39">
        <v>51</v>
      </c>
      <c r="G21" s="35" t="s">
        <v>33</v>
      </c>
      <c r="H21" s="38" t="s">
        <v>39</v>
      </c>
      <c r="I21" s="39" t="s">
        <v>79</v>
      </c>
      <c r="J21" s="39" t="s">
        <v>78</v>
      </c>
      <c r="K21" s="39" t="s">
        <v>46</v>
      </c>
      <c r="L21" s="39" t="s">
        <v>52</v>
      </c>
    </row>
    <row r="22" spans="1:13" ht="27" customHeight="1">
      <c r="A22" s="38">
        <v>15</v>
      </c>
      <c r="B22" s="36">
        <v>45359</v>
      </c>
      <c r="C22" s="37" t="s">
        <v>64</v>
      </c>
      <c r="D22" s="37" t="s">
        <v>48</v>
      </c>
      <c r="E22" s="37" t="s">
        <v>49</v>
      </c>
      <c r="F22" s="39">
        <v>54</v>
      </c>
      <c r="G22" s="35" t="s">
        <v>38</v>
      </c>
      <c r="H22" s="38" t="s">
        <v>39</v>
      </c>
      <c r="I22" s="39" t="s">
        <v>80</v>
      </c>
      <c r="J22" s="39" t="s">
        <v>58</v>
      </c>
      <c r="K22" s="39" t="s">
        <v>46</v>
      </c>
      <c r="L22" s="39" t="s">
        <v>52</v>
      </c>
    </row>
    <row r="23" spans="1:13" ht="27" customHeight="1">
      <c r="A23" s="38">
        <v>16</v>
      </c>
      <c r="B23" s="36">
        <v>45362</v>
      </c>
      <c r="C23" s="37" t="s">
        <v>36</v>
      </c>
      <c r="D23" s="37" t="s">
        <v>32</v>
      </c>
      <c r="E23" s="37" t="s">
        <v>53</v>
      </c>
      <c r="F23" s="39">
        <v>32</v>
      </c>
      <c r="G23" s="35" t="s">
        <v>33</v>
      </c>
      <c r="H23" s="38" t="s">
        <v>34</v>
      </c>
      <c r="I23" s="39" t="s">
        <v>81</v>
      </c>
      <c r="J23" s="39" t="s">
        <v>82</v>
      </c>
      <c r="K23" s="39" t="s">
        <v>46</v>
      </c>
      <c r="L23" s="39" t="s">
        <v>52</v>
      </c>
    </row>
    <row r="24" spans="1:13" ht="27" customHeight="1">
      <c r="A24" s="38">
        <v>17</v>
      </c>
      <c r="B24" s="36">
        <v>45362</v>
      </c>
      <c r="C24" s="37" t="s">
        <v>83</v>
      </c>
      <c r="D24" s="37" t="s">
        <v>84</v>
      </c>
      <c r="E24" s="37" t="s">
        <v>84</v>
      </c>
      <c r="F24" s="39">
        <v>20</v>
      </c>
      <c r="G24" s="35" t="s">
        <v>38</v>
      </c>
      <c r="H24" s="38" t="s">
        <v>66</v>
      </c>
      <c r="I24" s="39" t="s">
        <v>85</v>
      </c>
      <c r="J24" s="39" t="s">
        <v>86</v>
      </c>
      <c r="K24" s="39" t="s">
        <v>42</v>
      </c>
      <c r="L24" s="39" t="s">
        <v>87</v>
      </c>
    </row>
    <row r="25" spans="1:13" ht="27" customHeight="1">
      <c r="A25" s="38">
        <v>18</v>
      </c>
      <c r="B25" s="36">
        <v>45363</v>
      </c>
      <c r="C25" s="37" t="s">
        <v>36</v>
      </c>
      <c r="D25" s="37" t="s">
        <v>32</v>
      </c>
      <c r="E25" s="37" t="s">
        <v>53</v>
      </c>
      <c r="F25" s="39">
        <v>26</v>
      </c>
      <c r="G25" s="35" t="s">
        <v>38</v>
      </c>
      <c r="H25" s="38" t="s">
        <v>39</v>
      </c>
      <c r="I25" s="39" t="s">
        <v>59</v>
      </c>
      <c r="J25" s="39" t="s">
        <v>88</v>
      </c>
      <c r="K25" s="39" t="s">
        <v>46</v>
      </c>
      <c r="L25" s="39" t="s">
        <v>52</v>
      </c>
    </row>
    <row r="26" spans="1:13" ht="27" customHeight="1">
      <c r="A26" s="38">
        <v>19</v>
      </c>
      <c r="B26" s="36">
        <v>45363</v>
      </c>
      <c r="C26" s="37" t="s">
        <v>36</v>
      </c>
      <c r="D26" s="37" t="s">
        <v>32</v>
      </c>
      <c r="E26" s="37" t="s">
        <v>53</v>
      </c>
      <c r="F26" s="39">
        <v>30</v>
      </c>
      <c r="G26" s="35" t="s">
        <v>38</v>
      </c>
      <c r="H26" s="38" t="s">
        <v>39</v>
      </c>
      <c r="I26" s="39" t="s">
        <v>89</v>
      </c>
      <c r="J26" s="39" t="s">
        <v>88</v>
      </c>
      <c r="K26" s="39" t="s">
        <v>46</v>
      </c>
      <c r="L26" s="39" t="s">
        <v>52</v>
      </c>
      <c r="M26" s="56"/>
    </row>
    <row r="27" spans="1:13" ht="27" customHeight="1">
      <c r="A27" s="38">
        <v>20</v>
      </c>
      <c r="B27" s="36">
        <v>45364</v>
      </c>
      <c r="C27" s="37" t="s">
        <v>36</v>
      </c>
      <c r="D27" s="37" t="s">
        <v>48</v>
      </c>
      <c r="E27" s="37" t="s">
        <v>49</v>
      </c>
      <c r="F27" s="39">
        <v>60</v>
      </c>
      <c r="G27" s="35" t="s">
        <v>33</v>
      </c>
      <c r="H27" s="38" t="s">
        <v>39</v>
      </c>
      <c r="I27" s="39" t="s">
        <v>90</v>
      </c>
      <c r="J27" s="39" t="s">
        <v>41</v>
      </c>
      <c r="K27" s="39" t="s">
        <v>46</v>
      </c>
      <c r="L27" s="39" t="s">
        <v>52</v>
      </c>
    </row>
    <row r="28" spans="1:13" ht="27" customHeight="1">
      <c r="A28" s="38">
        <v>21</v>
      </c>
      <c r="B28" s="36">
        <v>45364</v>
      </c>
      <c r="C28" s="37" t="s">
        <v>36</v>
      </c>
      <c r="D28" s="37" t="s">
        <v>91</v>
      </c>
      <c r="E28" s="37" t="s">
        <v>92</v>
      </c>
      <c r="F28" s="39">
        <v>25</v>
      </c>
      <c r="G28" s="35" t="s">
        <v>33</v>
      </c>
      <c r="H28" s="38" t="s">
        <v>34</v>
      </c>
      <c r="I28" s="39" t="s">
        <v>93</v>
      </c>
      <c r="J28" s="39" t="s">
        <v>82</v>
      </c>
      <c r="K28" s="39" t="s">
        <v>94</v>
      </c>
      <c r="L28" s="39" t="s">
        <v>94</v>
      </c>
    </row>
    <row r="29" spans="1:13" ht="27" customHeight="1">
      <c r="A29" s="38">
        <v>22</v>
      </c>
      <c r="B29" s="36">
        <v>45364</v>
      </c>
      <c r="C29" s="37" t="s">
        <v>36</v>
      </c>
      <c r="D29" s="37" t="s">
        <v>95</v>
      </c>
      <c r="E29" s="37" t="s">
        <v>96</v>
      </c>
      <c r="F29" s="39">
        <v>38</v>
      </c>
      <c r="G29" s="35" t="s">
        <v>38</v>
      </c>
      <c r="H29" s="38" t="s">
        <v>39</v>
      </c>
      <c r="I29" s="39" t="s">
        <v>40</v>
      </c>
      <c r="J29" s="39" t="s">
        <v>63</v>
      </c>
      <c r="K29" s="39" t="s">
        <v>97</v>
      </c>
      <c r="L29" s="39" t="s">
        <v>98</v>
      </c>
    </row>
    <row r="30" spans="1:13" ht="27" customHeight="1">
      <c r="A30" s="38">
        <v>23</v>
      </c>
      <c r="B30" s="36">
        <v>45364</v>
      </c>
      <c r="C30" s="37" t="s">
        <v>36</v>
      </c>
      <c r="D30" s="37" t="s">
        <v>99</v>
      </c>
      <c r="E30" s="37" t="s">
        <v>99</v>
      </c>
      <c r="F30" s="39">
        <v>39</v>
      </c>
      <c r="G30" s="35" t="s">
        <v>38</v>
      </c>
      <c r="H30" s="38" t="s">
        <v>39</v>
      </c>
      <c r="I30" s="39" t="s">
        <v>100</v>
      </c>
      <c r="J30" s="39" t="s">
        <v>101</v>
      </c>
      <c r="K30" s="39" t="s">
        <v>69</v>
      </c>
      <c r="L30" s="39" t="s">
        <v>70</v>
      </c>
    </row>
    <row r="31" spans="1:13" ht="27" customHeight="1">
      <c r="A31" s="38">
        <v>24</v>
      </c>
      <c r="B31" s="36">
        <v>45365</v>
      </c>
      <c r="C31" s="37" t="s">
        <v>36</v>
      </c>
      <c r="D31" s="37" t="s">
        <v>102</v>
      </c>
      <c r="E31" s="37" t="s">
        <v>102</v>
      </c>
      <c r="F31" s="39">
        <v>32</v>
      </c>
      <c r="G31" s="35" t="s">
        <v>38</v>
      </c>
      <c r="H31" s="38" t="s">
        <v>39</v>
      </c>
      <c r="I31" s="39" t="s">
        <v>85</v>
      </c>
      <c r="J31" s="39" t="s">
        <v>103</v>
      </c>
      <c r="K31" s="39" t="s">
        <v>46</v>
      </c>
      <c r="L31" s="39" t="s">
        <v>52</v>
      </c>
    </row>
    <row r="32" spans="1:13" ht="27" customHeight="1">
      <c r="A32" s="38">
        <v>25</v>
      </c>
      <c r="B32" s="36">
        <v>45371</v>
      </c>
      <c r="C32" s="37" t="s">
        <v>64</v>
      </c>
      <c r="D32" s="37" t="s">
        <v>102</v>
      </c>
      <c r="E32" s="37" t="s">
        <v>102</v>
      </c>
      <c r="F32" s="39">
        <v>48</v>
      </c>
      <c r="G32" s="35" t="s">
        <v>38</v>
      </c>
      <c r="H32" s="38" t="s">
        <v>39</v>
      </c>
      <c r="I32" s="39" t="s">
        <v>104</v>
      </c>
      <c r="J32" s="39" t="s">
        <v>105</v>
      </c>
      <c r="K32" s="39" t="s">
        <v>46</v>
      </c>
      <c r="L32" s="39" t="s">
        <v>52</v>
      </c>
    </row>
    <row r="33" spans="1:12" ht="27" customHeight="1">
      <c r="A33" s="38">
        <v>26</v>
      </c>
      <c r="B33" s="36">
        <v>45371</v>
      </c>
      <c r="C33" s="37" t="s">
        <v>36</v>
      </c>
      <c r="D33" s="37" t="s">
        <v>106</v>
      </c>
      <c r="E33" s="37" t="s">
        <v>106</v>
      </c>
      <c r="F33" s="39">
        <v>58</v>
      </c>
      <c r="G33" s="35" t="s">
        <v>33</v>
      </c>
      <c r="H33" s="38" t="s">
        <v>39</v>
      </c>
      <c r="I33" s="39" t="s">
        <v>107</v>
      </c>
      <c r="J33" s="39" t="s">
        <v>82</v>
      </c>
      <c r="K33" s="39" t="s">
        <v>69</v>
      </c>
      <c r="L33" s="39" t="s">
        <v>108</v>
      </c>
    </row>
    <row r="34" spans="1:12" ht="27" customHeight="1">
      <c r="A34" s="38">
        <v>27</v>
      </c>
      <c r="B34" s="36">
        <v>45376</v>
      </c>
      <c r="C34" s="37" t="s">
        <v>64</v>
      </c>
      <c r="D34" s="37" t="s">
        <v>48</v>
      </c>
      <c r="E34" s="37" t="s">
        <v>49</v>
      </c>
      <c r="F34" s="39">
        <v>39</v>
      </c>
      <c r="G34" s="35" t="s">
        <v>33</v>
      </c>
      <c r="H34" s="38" t="s">
        <v>34</v>
      </c>
      <c r="I34" s="39" t="s">
        <v>109</v>
      </c>
      <c r="J34" s="39" t="s">
        <v>110</v>
      </c>
      <c r="K34" s="39" t="s">
        <v>46</v>
      </c>
      <c r="L34" s="39" t="s">
        <v>52</v>
      </c>
    </row>
    <row r="35" spans="1:12" ht="27" customHeight="1">
      <c r="A35" s="38">
        <v>28</v>
      </c>
      <c r="B35" s="36">
        <v>45376</v>
      </c>
      <c r="C35" s="37" t="s">
        <v>36</v>
      </c>
      <c r="D35" s="37" t="s">
        <v>111</v>
      </c>
      <c r="E35" s="37" t="s">
        <v>112</v>
      </c>
      <c r="F35" s="39">
        <v>47</v>
      </c>
      <c r="G35" s="35" t="s">
        <v>33</v>
      </c>
      <c r="H35" s="38" t="s">
        <v>34</v>
      </c>
      <c r="I35" s="39" t="s">
        <v>113</v>
      </c>
      <c r="J35" s="39" t="s">
        <v>51</v>
      </c>
      <c r="K35" s="39" t="s">
        <v>46</v>
      </c>
      <c r="L35" s="39" t="s">
        <v>52</v>
      </c>
    </row>
    <row r="36" spans="1:12" ht="26.25" customHeight="1">
      <c r="A36" s="38">
        <v>29</v>
      </c>
      <c r="B36" s="36">
        <v>45376</v>
      </c>
      <c r="C36" s="37" t="s">
        <v>36</v>
      </c>
      <c r="D36" s="37" t="s">
        <v>102</v>
      </c>
      <c r="E36" s="37" t="s">
        <v>114</v>
      </c>
      <c r="F36" s="39">
        <v>77</v>
      </c>
      <c r="G36" s="35" t="s">
        <v>38</v>
      </c>
      <c r="H36" s="38" t="s">
        <v>39</v>
      </c>
      <c r="I36" s="39" t="s">
        <v>115</v>
      </c>
      <c r="J36" s="39" t="s">
        <v>116</v>
      </c>
      <c r="K36" s="39" t="s">
        <v>117</v>
      </c>
      <c r="L36" s="39" t="s">
        <v>117</v>
      </c>
    </row>
    <row r="37" spans="1:12" ht="27" customHeight="1">
      <c r="A37" s="38"/>
      <c r="B37" s="36"/>
      <c r="C37" s="37"/>
      <c r="D37" s="37"/>
      <c r="E37" s="37"/>
      <c r="F37" s="39"/>
      <c r="G37" s="35"/>
      <c r="H37" s="38"/>
      <c r="I37" s="39"/>
      <c r="J37" s="39"/>
      <c r="K37" s="39"/>
      <c r="L37" s="39"/>
    </row>
    <row r="38" spans="1:12" ht="24.75" customHeight="1">
      <c r="A38" s="38"/>
      <c r="B38" s="36"/>
      <c r="C38" s="37"/>
      <c r="D38" s="37"/>
      <c r="E38" s="37"/>
      <c r="F38" s="39"/>
      <c r="G38" s="35"/>
      <c r="H38" s="38"/>
      <c r="I38" s="39"/>
      <c r="J38" s="39"/>
      <c r="K38" s="39"/>
      <c r="L38" s="39"/>
    </row>
    <row r="39" spans="1:12" ht="30.75" customHeight="1">
      <c r="A39" s="38"/>
      <c r="B39" s="36"/>
      <c r="C39" s="37"/>
      <c r="D39" s="37"/>
      <c r="E39" s="37"/>
      <c r="F39" s="39"/>
      <c r="G39" s="35"/>
      <c r="H39" s="38"/>
      <c r="I39" s="39"/>
      <c r="J39" s="39"/>
      <c r="K39" s="39"/>
      <c r="L39" s="39"/>
    </row>
  </sheetData>
  <mergeCells count="13">
    <mergeCell ref="G6:G7"/>
    <mergeCell ref="H6:H7"/>
    <mergeCell ref="I6:I7"/>
    <mergeCell ref="J6:J7"/>
    <mergeCell ref="K6:L6"/>
    <mergeCell ref="F6:F7"/>
    <mergeCell ref="A2:C2"/>
    <mergeCell ref="A4:C4"/>
    <mergeCell ref="A6:A7"/>
    <mergeCell ref="B6:B7"/>
    <mergeCell ref="C6:C7"/>
    <mergeCell ref="D6:D7"/>
    <mergeCell ref="E6:E7"/>
  </mergeCells>
  <printOptions horizontalCentered="1"/>
  <pageMargins left="0.17" right="0.17" top="1.3" bottom="0.59" header="0.64" footer="0.31496062992126"/>
  <pageSetup scale="78" orientation="landscape" r:id="rId1"/>
  <headerFooter>
    <oddHeader>&amp;L&amp;"Nyala,Negrita"&amp;12&amp;K06-006     MINISTERIO DE INTERIOR Y POLICIA&amp;"Nyala,Normal" &amp;C&amp;"-,Negrita"&amp;12&amp;K06-002
&amp;"Nyala,Negrita"&amp;13&amp;K03-030INFORME MENSUAL 
INFORMACION ESTADISTICA  &amp;R&amp;"Nyala,Negrita"&amp;12&amp;KC00000 AÑO 2020</oddHeader>
    <oddFooter>&amp;C&amp;"-,Negrita"Dirección de Planificación y Desarrollo / Departamento de Estadísticas &amp;R&amp;P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249977111117893"/>
  </sheetPr>
  <dimension ref="A1:Y115"/>
  <sheetViews>
    <sheetView zoomScaleNormal="100" zoomScalePageLayoutView="70" workbookViewId="0">
      <pane xSplit="1" ySplit="4" topLeftCell="B5" activePane="bottomRight" state="frozen"/>
      <selection pane="topRight" activeCell="B1" sqref="B1"/>
      <selection pane="bottomLeft" activeCell="A8" sqref="A8"/>
      <selection pane="bottomRight" activeCell="C3" sqref="C3:C4"/>
    </sheetView>
  </sheetViews>
  <sheetFormatPr baseColWidth="10" defaultColWidth="11.42578125" defaultRowHeight="15"/>
  <cols>
    <col min="1" max="1" width="9.42578125" customWidth="1"/>
    <col min="2" max="2" width="16" customWidth="1"/>
    <col min="3" max="3" width="27.28515625" customWidth="1"/>
    <col min="4" max="4" width="10.42578125" customWidth="1"/>
    <col min="5" max="5" width="30.140625" customWidth="1"/>
    <col min="6" max="6" width="31.5703125" customWidth="1"/>
    <col min="7" max="7" width="31.42578125" customWidth="1"/>
    <col min="8" max="8" width="32.28515625" customWidth="1"/>
    <col min="9" max="9" width="34.140625" customWidth="1"/>
  </cols>
  <sheetData>
    <row r="1" spans="1:25" ht="18.75" customHeight="1">
      <c r="A1" s="121" t="s">
        <v>275</v>
      </c>
      <c r="B1" s="121"/>
      <c r="C1" s="121"/>
    </row>
    <row r="3" spans="1:25" ht="32.25" customHeight="1">
      <c r="A3" s="114" t="s">
        <v>15</v>
      </c>
      <c r="B3" s="105" t="s">
        <v>16</v>
      </c>
      <c r="C3" s="127" t="s">
        <v>118</v>
      </c>
      <c r="D3" s="105" t="s">
        <v>119</v>
      </c>
      <c r="E3" s="105" t="s">
        <v>20</v>
      </c>
      <c r="F3" s="105" t="s">
        <v>21</v>
      </c>
      <c r="G3" s="105" t="s">
        <v>25</v>
      </c>
      <c r="H3" s="107" t="s">
        <v>27</v>
      </c>
      <c r="I3" s="108"/>
    </row>
    <row r="4" spans="1:25" ht="27" customHeight="1">
      <c r="A4" s="128"/>
      <c r="B4" s="128"/>
      <c r="C4" s="129"/>
      <c r="D4" s="126"/>
      <c r="E4" s="126"/>
      <c r="F4" s="126"/>
      <c r="G4" s="126"/>
      <c r="H4" s="81" t="s">
        <v>28</v>
      </c>
      <c r="I4" s="81" t="s">
        <v>29</v>
      </c>
    </row>
    <row r="5" spans="1:25" s="50" customFormat="1" ht="15.75">
      <c r="A5" s="69">
        <v>1</v>
      </c>
      <c r="B5" s="45">
        <v>45352</v>
      </c>
      <c r="C5" s="20" t="s">
        <v>120</v>
      </c>
      <c r="D5" s="21" t="s">
        <v>38</v>
      </c>
      <c r="E5" s="21" t="s">
        <v>121</v>
      </c>
      <c r="F5" s="21" t="s">
        <v>122</v>
      </c>
      <c r="G5" s="21" t="s">
        <v>123</v>
      </c>
      <c r="H5" s="69" t="s">
        <v>46</v>
      </c>
      <c r="I5" s="69" t="s">
        <v>52</v>
      </c>
      <c r="N5" s="21"/>
      <c r="O5" s="21"/>
    </row>
    <row r="6" spans="1:25" s="50" customFormat="1" ht="19.5" customHeight="1">
      <c r="A6" s="69">
        <v>2</v>
      </c>
      <c r="B6" s="45">
        <v>45352</v>
      </c>
      <c r="C6" s="20" t="s">
        <v>120</v>
      </c>
      <c r="D6" s="21" t="s">
        <v>33</v>
      </c>
      <c r="E6" s="21" t="s">
        <v>49</v>
      </c>
      <c r="F6" s="21" t="s">
        <v>48</v>
      </c>
      <c r="G6" s="21" t="s">
        <v>124</v>
      </c>
      <c r="H6" s="69" t="s">
        <v>46</v>
      </c>
      <c r="I6" s="69" t="s">
        <v>52</v>
      </c>
    </row>
    <row r="7" spans="1:25" s="51" customFormat="1" ht="20.25" customHeight="1">
      <c r="A7" s="69">
        <v>3</v>
      </c>
      <c r="B7" s="45">
        <v>45352</v>
      </c>
      <c r="C7" s="20" t="s">
        <v>120</v>
      </c>
      <c r="D7" s="21" t="s">
        <v>33</v>
      </c>
      <c r="E7" s="21" t="s">
        <v>49</v>
      </c>
      <c r="F7" s="21" t="s">
        <v>48</v>
      </c>
      <c r="G7" s="99" t="s">
        <v>125</v>
      </c>
      <c r="H7" s="69" t="s">
        <v>46</v>
      </c>
      <c r="I7" s="69" t="s">
        <v>52</v>
      </c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  <c r="U7" s="50"/>
      <c r="V7" s="50"/>
      <c r="W7" s="50"/>
      <c r="X7" s="50"/>
      <c r="Y7" s="50"/>
    </row>
    <row r="8" spans="1:25" s="50" customFormat="1" ht="18" customHeight="1">
      <c r="A8" s="69">
        <v>4</v>
      </c>
      <c r="B8" s="45">
        <v>45352</v>
      </c>
      <c r="C8" s="20" t="s">
        <v>120</v>
      </c>
      <c r="D8" s="21" t="s">
        <v>38</v>
      </c>
      <c r="E8" s="21" t="s">
        <v>49</v>
      </c>
      <c r="F8" s="21" t="s">
        <v>48</v>
      </c>
      <c r="G8" s="99" t="s">
        <v>126</v>
      </c>
      <c r="H8" s="69" t="s">
        <v>46</v>
      </c>
      <c r="I8" s="69" t="s">
        <v>52</v>
      </c>
    </row>
    <row r="9" spans="1:25" s="50" customFormat="1" ht="15.75">
      <c r="A9" s="69">
        <v>5</v>
      </c>
      <c r="B9" s="45">
        <v>45352</v>
      </c>
      <c r="C9" s="20" t="s">
        <v>120</v>
      </c>
      <c r="D9" s="21" t="s">
        <v>33</v>
      </c>
      <c r="E9" s="21" t="s">
        <v>49</v>
      </c>
      <c r="F9" s="21" t="s">
        <v>48</v>
      </c>
      <c r="G9" s="99" t="s">
        <v>125</v>
      </c>
      <c r="H9" s="69" t="s">
        <v>46</v>
      </c>
      <c r="I9" s="69" t="s">
        <v>52</v>
      </c>
    </row>
    <row r="10" spans="1:25" s="50" customFormat="1" ht="18" customHeight="1">
      <c r="A10" s="69">
        <v>6</v>
      </c>
      <c r="B10" s="45">
        <v>45352</v>
      </c>
      <c r="C10" s="20" t="s">
        <v>120</v>
      </c>
      <c r="D10" s="21" t="s">
        <v>38</v>
      </c>
      <c r="E10" s="21" t="s">
        <v>49</v>
      </c>
      <c r="F10" s="21" t="s">
        <v>48</v>
      </c>
      <c r="G10" s="99" t="s">
        <v>127</v>
      </c>
      <c r="H10" s="69" t="s">
        <v>46</v>
      </c>
      <c r="I10" s="69" t="s">
        <v>52</v>
      </c>
    </row>
    <row r="11" spans="1:25" s="50" customFormat="1" ht="15.75">
      <c r="A11" s="69">
        <v>7</v>
      </c>
      <c r="B11" s="45">
        <v>45352</v>
      </c>
      <c r="C11" s="20" t="s">
        <v>120</v>
      </c>
      <c r="D11" s="21" t="s">
        <v>33</v>
      </c>
      <c r="E11" s="21" t="s">
        <v>128</v>
      </c>
      <c r="F11" s="21" t="s">
        <v>128</v>
      </c>
      <c r="G11" s="99" t="s">
        <v>123</v>
      </c>
      <c r="H11" s="69" t="s">
        <v>129</v>
      </c>
      <c r="I11" s="69" t="s">
        <v>129</v>
      </c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</row>
    <row r="12" spans="1:25" s="50" customFormat="1" ht="15.75">
      <c r="A12" s="69">
        <v>8</v>
      </c>
      <c r="B12" s="45">
        <v>45355</v>
      </c>
      <c r="C12" s="20" t="s">
        <v>120</v>
      </c>
      <c r="D12" s="21" t="s">
        <v>38</v>
      </c>
      <c r="E12" s="21" t="s">
        <v>130</v>
      </c>
      <c r="F12" s="21" t="s">
        <v>130</v>
      </c>
      <c r="G12" s="99" t="s">
        <v>131</v>
      </c>
      <c r="H12" s="69" t="s">
        <v>46</v>
      </c>
      <c r="I12" s="69" t="s">
        <v>52</v>
      </c>
    </row>
    <row r="13" spans="1:25" s="50" customFormat="1" ht="15.75">
      <c r="A13" s="69">
        <v>9</v>
      </c>
      <c r="B13" s="45">
        <v>45355</v>
      </c>
      <c r="C13" s="20" t="s">
        <v>120</v>
      </c>
      <c r="D13" s="21" t="s">
        <v>33</v>
      </c>
      <c r="E13" s="21" t="s">
        <v>128</v>
      </c>
      <c r="F13" s="21" t="s">
        <v>128</v>
      </c>
      <c r="G13" s="21" t="s">
        <v>131</v>
      </c>
      <c r="H13" s="69" t="s">
        <v>46</v>
      </c>
      <c r="I13" s="69" t="s">
        <v>52</v>
      </c>
    </row>
    <row r="14" spans="1:25" s="50" customFormat="1" ht="15.75">
      <c r="A14" s="69">
        <v>10</v>
      </c>
      <c r="B14" s="45">
        <v>45355</v>
      </c>
      <c r="C14" s="20" t="s">
        <v>120</v>
      </c>
      <c r="D14" s="21" t="s">
        <v>38</v>
      </c>
      <c r="E14" s="21" t="s">
        <v>132</v>
      </c>
      <c r="F14" s="21" t="s">
        <v>133</v>
      </c>
      <c r="G14" s="21" t="s">
        <v>131</v>
      </c>
      <c r="H14" s="69" t="s">
        <v>46</v>
      </c>
      <c r="I14" s="69" t="s">
        <v>52</v>
      </c>
    </row>
    <row r="15" spans="1:25" s="50" customFormat="1" ht="15.75">
      <c r="A15" s="69">
        <v>11</v>
      </c>
      <c r="B15" s="45">
        <v>45355</v>
      </c>
      <c r="C15" s="20" t="s">
        <v>120</v>
      </c>
      <c r="D15" s="21" t="s">
        <v>38</v>
      </c>
      <c r="E15" s="21" t="s">
        <v>132</v>
      </c>
      <c r="F15" s="21" t="s">
        <v>133</v>
      </c>
      <c r="G15" s="21" t="s">
        <v>131</v>
      </c>
      <c r="H15" s="69" t="s">
        <v>46</v>
      </c>
      <c r="I15" s="69" t="s">
        <v>52</v>
      </c>
    </row>
    <row r="16" spans="1:25" s="50" customFormat="1" ht="15.75">
      <c r="A16" s="69">
        <v>12</v>
      </c>
      <c r="B16" s="45">
        <v>45356</v>
      </c>
      <c r="C16" s="20" t="s">
        <v>120</v>
      </c>
      <c r="D16" s="21" t="s">
        <v>33</v>
      </c>
      <c r="E16" s="21" t="s">
        <v>32</v>
      </c>
      <c r="F16" s="21" t="s">
        <v>32</v>
      </c>
      <c r="G16" s="21" t="s">
        <v>85</v>
      </c>
      <c r="H16" s="69" t="s">
        <v>46</v>
      </c>
      <c r="I16" s="69" t="s">
        <v>52</v>
      </c>
    </row>
    <row r="17" spans="1:25" s="50" customFormat="1" ht="15.75">
      <c r="A17" s="69">
        <v>13</v>
      </c>
      <c r="B17" s="45">
        <v>45356</v>
      </c>
      <c r="C17" s="20" t="s">
        <v>120</v>
      </c>
      <c r="D17" s="21" t="s">
        <v>33</v>
      </c>
      <c r="E17" s="21" t="s">
        <v>32</v>
      </c>
      <c r="F17" s="21" t="s">
        <v>32</v>
      </c>
      <c r="G17" s="21" t="s">
        <v>134</v>
      </c>
      <c r="H17" s="69" t="s">
        <v>46</v>
      </c>
      <c r="I17" s="69" t="s">
        <v>52</v>
      </c>
    </row>
    <row r="18" spans="1:25" s="50" customFormat="1" ht="18.75" customHeight="1">
      <c r="A18" s="69">
        <v>14</v>
      </c>
      <c r="B18" s="45">
        <v>45357</v>
      </c>
      <c r="C18" s="20" t="s">
        <v>120</v>
      </c>
      <c r="D18" s="21" t="s">
        <v>38</v>
      </c>
      <c r="E18" s="21" t="s">
        <v>135</v>
      </c>
      <c r="F18" s="21" t="s">
        <v>136</v>
      </c>
      <c r="G18" s="21" t="s">
        <v>137</v>
      </c>
      <c r="H18" s="69" t="s">
        <v>138</v>
      </c>
      <c r="I18" s="69" t="s">
        <v>139</v>
      </c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</row>
    <row r="19" spans="1:25" s="47" customFormat="1" ht="15.75">
      <c r="A19" s="69">
        <v>15</v>
      </c>
      <c r="B19" s="45">
        <v>45357</v>
      </c>
      <c r="C19" s="20" t="s">
        <v>120</v>
      </c>
      <c r="D19" s="21" t="s">
        <v>38</v>
      </c>
      <c r="E19" s="21" t="s">
        <v>140</v>
      </c>
      <c r="F19" s="21" t="s">
        <v>141</v>
      </c>
      <c r="G19" s="21" t="s">
        <v>142</v>
      </c>
      <c r="H19" s="69" t="s">
        <v>94</v>
      </c>
      <c r="I19" s="69" t="s">
        <v>143</v>
      </c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</row>
    <row r="20" spans="1:25" s="50" customFormat="1" ht="15.75">
      <c r="A20" s="69">
        <v>16</v>
      </c>
      <c r="B20" s="45">
        <v>45357</v>
      </c>
      <c r="C20" s="20" t="s">
        <v>120</v>
      </c>
      <c r="D20" s="21" t="s">
        <v>38</v>
      </c>
      <c r="E20" s="21" t="s">
        <v>140</v>
      </c>
      <c r="F20" s="21" t="s">
        <v>141</v>
      </c>
      <c r="G20" s="21" t="s">
        <v>142</v>
      </c>
      <c r="H20" s="69" t="s">
        <v>94</v>
      </c>
      <c r="I20" s="69" t="s">
        <v>143</v>
      </c>
    </row>
    <row r="21" spans="1:25" s="50" customFormat="1" ht="15.75">
      <c r="A21" s="69">
        <v>17</v>
      </c>
      <c r="B21" s="45">
        <v>45358</v>
      </c>
      <c r="C21" s="20" t="s">
        <v>120</v>
      </c>
      <c r="D21" s="21" t="s">
        <v>38</v>
      </c>
      <c r="E21" s="21" t="s">
        <v>43</v>
      </c>
      <c r="F21" s="21" t="s">
        <v>144</v>
      </c>
      <c r="G21" s="21" t="s">
        <v>131</v>
      </c>
      <c r="H21" s="69" t="s">
        <v>145</v>
      </c>
      <c r="I21" s="69" t="s">
        <v>146</v>
      </c>
    </row>
    <row r="22" spans="1:25" s="50" customFormat="1" ht="15.75">
      <c r="A22" s="69">
        <v>18</v>
      </c>
      <c r="B22" s="45">
        <v>45358</v>
      </c>
      <c r="C22" s="20" t="s">
        <v>147</v>
      </c>
      <c r="D22" s="21" t="s">
        <v>33</v>
      </c>
      <c r="E22" s="21" t="s">
        <v>148</v>
      </c>
      <c r="F22" s="21" t="s">
        <v>149</v>
      </c>
      <c r="G22" s="21" t="s">
        <v>131</v>
      </c>
      <c r="H22" s="69" t="s">
        <v>138</v>
      </c>
      <c r="I22" s="69" t="s">
        <v>139</v>
      </c>
    </row>
    <row r="23" spans="1:25" s="50" customFormat="1" ht="15.75">
      <c r="A23" s="69">
        <v>19</v>
      </c>
      <c r="B23" s="45">
        <v>45358</v>
      </c>
      <c r="C23" s="20" t="s">
        <v>120</v>
      </c>
      <c r="D23" s="21" t="s">
        <v>33</v>
      </c>
      <c r="E23" s="21" t="s">
        <v>128</v>
      </c>
      <c r="F23" s="21" t="s">
        <v>128</v>
      </c>
      <c r="G23" s="21" t="s">
        <v>150</v>
      </c>
      <c r="H23" s="69" t="s">
        <v>46</v>
      </c>
      <c r="I23" s="69" t="s">
        <v>52</v>
      </c>
    </row>
    <row r="24" spans="1:25" s="50" customFormat="1" ht="15.75">
      <c r="A24" s="69">
        <v>20</v>
      </c>
      <c r="B24" s="45">
        <v>45358</v>
      </c>
      <c r="C24" s="20" t="s">
        <v>120</v>
      </c>
      <c r="D24" s="21" t="s">
        <v>151</v>
      </c>
      <c r="E24" s="21" t="s">
        <v>32</v>
      </c>
      <c r="F24" s="21" t="s">
        <v>32</v>
      </c>
      <c r="G24" s="21" t="s">
        <v>123</v>
      </c>
      <c r="H24" s="69" t="s">
        <v>46</v>
      </c>
      <c r="I24" s="69" t="s">
        <v>52</v>
      </c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</row>
    <row r="25" spans="1:25" s="50" customFormat="1" ht="15.75">
      <c r="A25" s="69">
        <v>21</v>
      </c>
      <c r="B25" s="45">
        <v>45359</v>
      </c>
      <c r="C25" s="20" t="s">
        <v>147</v>
      </c>
      <c r="D25" s="21" t="s">
        <v>33</v>
      </c>
      <c r="E25" s="21" t="s">
        <v>132</v>
      </c>
      <c r="F25" s="21" t="s">
        <v>133</v>
      </c>
      <c r="G25" s="21" t="s">
        <v>152</v>
      </c>
      <c r="H25" s="69" t="s">
        <v>46</v>
      </c>
      <c r="I25" s="69" t="s">
        <v>52</v>
      </c>
    </row>
    <row r="26" spans="1:25" s="43" customFormat="1" ht="15.75">
      <c r="A26" s="69">
        <v>22</v>
      </c>
      <c r="B26" s="45">
        <v>45359</v>
      </c>
      <c r="C26" s="20" t="s">
        <v>147</v>
      </c>
      <c r="D26" s="21" t="s">
        <v>33</v>
      </c>
      <c r="E26" s="21" t="s">
        <v>132</v>
      </c>
      <c r="F26" s="21" t="s">
        <v>133</v>
      </c>
      <c r="G26" s="21" t="s">
        <v>123</v>
      </c>
      <c r="H26" s="69" t="s">
        <v>46</v>
      </c>
      <c r="I26" s="69" t="s">
        <v>52</v>
      </c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</row>
    <row r="27" spans="1:25" s="50" customFormat="1" ht="19.5" customHeight="1">
      <c r="A27" s="69">
        <v>23</v>
      </c>
      <c r="B27" s="45">
        <v>45362</v>
      </c>
      <c r="C27" s="20" t="s">
        <v>147</v>
      </c>
      <c r="D27" s="21" t="s">
        <v>33</v>
      </c>
      <c r="E27" s="21" t="s">
        <v>153</v>
      </c>
      <c r="F27" s="21" t="s">
        <v>153</v>
      </c>
      <c r="G27" s="21" t="s">
        <v>109</v>
      </c>
      <c r="H27" s="69" t="s">
        <v>46</v>
      </c>
      <c r="I27" s="69" t="s">
        <v>52</v>
      </c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</row>
    <row r="28" spans="1:25" s="50" customFormat="1" ht="15.75">
      <c r="A28" s="69">
        <v>24</v>
      </c>
      <c r="B28" s="45">
        <v>45362</v>
      </c>
      <c r="C28" s="20" t="s">
        <v>147</v>
      </c>
      <c r="D28" s="21" t="s">
        <v>33</v>
      </c>
      <c r="E28" s="21" t="s">
        <v>153</v>
      </c>
      <c r="F28" s="21" t="s">
        <v>153</v>
      </c>
      <c r="G28" s="21" t="s">
        <v>154</v>
      </c>
      <c r="H28" s="69" t="s">
        <v>46</v>
      </c>
      <c r="I28" s="69" t="s">
        <v>52</v>
      </c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</row>
    <row r="29" spans="1:25" s="50" customFormat="1" ht="15.75">
      <c r="A29" s="69">
        <v>25</v>
      </c>
      <c r="B29" s="45">
        <v>45362</v>
      </c>
      <c r="C29" s="20" t="s">
        <v>147</v>
      </c>
      <c r="D29" s="21" t="s">
        <v>33</v>
      </c>
      <c r="E29" s="21" t="s">
        <v>128</v>
      </c>
      <c r="F29" s="21" t="s">
        <v>128</v>
      </c>
      <c r="G29" s="21" t="s">
        <v>123</v>
      </c>
      <c r="H29" s="69" t="s">
        <v>46</v>
      </c>
      <c r="I29" s="69" t="s">
        <v>155</v>
      </c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52"/>
      <c r="Y29" s="52"/>
    </row>
    <row r="30" spans="1:25" s="50" customFormat="1" ht="18.75">
      <c r="A30" s="69">
        <v>26</v>
      </c>
      <c r="B30" s="45">
        <v>45362</v>
      </c>
      <c r="C30" s="20" t="s">
        <v>147</v>
      </c>
      <c r="D30" s="21" t="s">
        <v>33</v>
      </c>
      <c r="E30" s="21" t="s">
        <v>128</v>
      </c>
      <c r="F30" s="21" t="s">
        <v>128</v>
      </c>
      <c r="G30" s="21" t="s">
        <v>123</v>
      </c>
      <c r="H30" s="69" t="s">
        <v>155</v>
      </c>
      <c r="I30" s="69" t="s">
        <v>155</v>
      </c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</row>
    <row r="31" spans="1:25" s="50" customFormat="1" ht="18.75">
      <c r="A31" s="69">
        <v>27</v>
      </c>
      <c r="B31" s="45">
        <v>45363</v>
      </c>
      <c r="C31" s="20" t="s">
        <v>147</v>
      </c>
      <c r="D31" s="21" t="s">
        <v>38</v>
      </c>
      <c r="E31" s="21" t="s">
        <v>128</v>
      </c>
      <c r="F31" s="21" t="s">
        <v>128</v>
      </c>
      <c r="G31" s="21" t="s">
        <v>156</v>
      </c>
      <c r="H31" s="69" t="s">
        <v>46</v>
      </c>
      <c r="I31" s="69" t="s">
        <v>52</v>
      </c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53"/>
      <c r="U31" s="53"/>
      <c r="V31" s="53"/>
      <c r="W31" s="53"/>
      <c r="X31" s="53"/>
      <c r="Y31" s="53"/>
    </row>
    <row r="32" spans="1:25" ht="18.75">
      <c r="A32" s="69">
        <v>28</v>
      </c>
      <c r="B32" s="45">
        <v>45363</v>
      </c>
      <c r="C32" s="20" t="s">
        <v>147</v>
      </c>
      <c r="D32" s="21" t="s">
        <v>38</v>
      </c>
      <c r="E32" s="21" t="s">
        <v>157</v>
      </c>
      <c r="F32" s="21" t="s">
        <v>158</v>
      </c>
      <c r="G32" s="21" t="s">
        <v>159</v>
      </c>
      <c r="H32" s="69" t="s">
        <v>46</v>
      </c>
      <c r="I32" s="69" t="s">
        <v>52</v>
      </c>
      <c r="J32" s="53"/>
      <c r="K32" s="53"/>
      <c r="L32" s="53"/>
      <c r="M32" s="53"/>
      <c r="N32" s="53"/>
      <c r="O32" s="53"/>
      <c r="P32" s="53"/>
      <c r="Q32" s="53"/>
      <c r="R32" s="53"/>
      <c r="S32" s="53"/>
      <c r="T32" s="53"/>
      <c r="U32" s="53"/>
      <c r="V32" s="53"/>
      <c r="W32" s="53"/>
      <c r="X32" s="53"/>
      <c r="Y32" s="53"/>
    </row>
    <row r="33" spans="1:25" s="50" customFormat="1" ht="18.75">
      <c r="A33" s="69">
        <v>29</v>
      </c>
      <c r="B33" s="45">
        <v>45363</v>
      </c>
      <c r="C33" s="20" t="s">
        <v>147</v>
      </c>
      <c r="D33" s="21" t="s">
        <v>38</v>
      </c>
      <c r="E33" s="21" t="s">
        <v>49</v>
      </c>
      <c r="F33" s="21" t="s">
        <v>48</v>
      </c>
      <c r="G33" s="21" t="s">
        <v>154</v>
      </c>
      <c r="H33" s="69" t="s">
        <v>138</v>
      </c>
      <c r="I33" s="69" t="s">
        <v>139</v>
      </c>
      <c r="J33" s="53"/>
      <c r="K33" s="53"/>
      <c r="L33" s="53"/>
      <c r="M33" s="53"/>
      <c r="N33" s="53"/>
      <c r="O33" s="53"/>
      <c r="P33" s="53"/>
      <c r="Q33" s="53"/>
      <c r="R33" s="53"/>
      <c r="S33" s="53"/>
      <c r="T33" s="53"/>
      <c r="U33" s="53"/>
      <c r="V33" s="53"/>
      <c r="W33" s="53"/>
      <c r="X33" s="53"/>
      <c r="Y33" s="53"/>
    </row>
    <row r="34" spans="1:25" s="50" customFormat="1" ht="20.25" customHeight="1">
      <c r="A34" s="69">
        <v>30</v>
      </c>
      <c r="B34" s="45">
        <v>45364</v>
      </c>
      <c r="C34" s="20" t="s">
        <v>147</v>
      </c>
      <c r="D34" s="21" t="s">
        <v>33</v>
      </c>
      <c r="E34" s="21" t="s">
        <v>128</v>
      </c>
      <c r="F34" s="21" t="s">
        <v>128</v>
      </c>
      <c r="G34" s="21" t="s">
        <v>131</v>
      </c>
      <c r="H34" s="69" t="s">
        <v>46</v>
      </c>
      <c r="I34" s="69" t="s">
        <v>52</v>
      </c>
    </row>
    <row r="35" spans="1:25" s="51" customFormat="1" ht="15.75">
      <c r="A35" s="69">
        <v>31</v>
      </c>
      <c r="B35" s="45">
        <v>45365</v>
      </c>
      <c r="C35" s="20" t="s">
        <v>147</v>
      </c>
      <c r="D35" s="21" t="s">
        <v>33</v>
      </c>
      <c r="E35" s="21" t="s">
        <v>49</v>
      </c>
      <c r="F35" s="21" t="s">
        <v>48</v>
      </c>
      <c r="G35" s="21" t="s">
        <v>85</v>
      </c>
      <c r="H35" s="69" t="s">
        <v>46</v>
      </c>
      <c r="I35" s="69" t="s">
        <v>52</v>
      </c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</row>
    <row r="36" spans="1:25" s="51" customFormat="1" ht="15.75">
      <c r="A36" s="69">
        <v>32</v>
      </c>
      <c r="B36" s="45">
        <v>45365</v>
      </c>
      <c r="C36" s="20" t="s">
        <v>147</v>
      </c>
      <c r="D36" s="21" t="s">
        <v>38</v>
      </c>
      <c r="E36" s="21" t="s">
        <v>49</v>
      </c>
      <c r="F36" s="21" t="s">
        <v>48</v>
      </c>
      <c r="G36" s="21" t="s">
        <v>160</v>
      </c>
      <c r="H36" s="69" t="s">
        <v>46</v>
      </c>
      <c r="I36" s="69" t="s">
        <v>52</v>
      </c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</row>
    <row r="37" spans="1:25" s="52" customFormat="1" ht="19.5" customHeight="1">
      <c r="A37" s="69">
        <v>33</v>
      </c>
      <c r="B37" s="45">
        <v>45365</v>
      </c>
      <c r="C37" s="20" t="s">
        <v>147</v>
      </c>
      <c r="D37" s="21" t="s">
        <v>33</v>
      </c>
      <c r="E37" s="21" t="s">
        <v>49</v>
      </c>
      <c r="F37" s="21" t="s">
        <v>48</v>
      </c>
      <c r="G37" s="21" t="s">
        <v>161</v>
      </c>
      <c r="H37" s="69" t="s">
        <v>108</v>
      </c>
      <c r="I37" s="69" t="s">
        <v>162</v>
      </c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</row>
    <row r="38" spans="1:25" s="54" customFormat="1" ht="18.75">
      <c r="A38" s="69">
        <v>34</v>
      </c>
      <c r="B38" s="45">
        <v>45365</v>
      </c>
      <c r="C38" s="20" t="s">
        <v>147</v>
      </c>
      <c r="D38" s="21" t="s">
        <v>38</v>
      </c>
      <c r="E38" s="21" t="s">
        <v>32</v>
      </c>
      <c r="F38" s="21" t="s">
        <v>32</v>
      </c>
      <c r="G38" s="21" t="s">
        <v>163</v>
      </c>
      <c r="H38" s="69" t="s">
        <v>94</v>
      </c>
      <c r="I38" s="69" t="s">
        <v>94</v>
      </c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</row>
    <row r="39" spans="1:25" s="53" customFormat="1" ht="18.75">
      <c r="A39" s="69">
        <v>35</v>
      </c>
      <c r="B39" s="45">
        <v>45365</v>
      </c>
      <c r="C39" s="20" t="s">
        <v>147</v>
      </c>
      <c r="D39" s="21" t="s">
        <v>38</v>
      </c>
      <c r="E39" s="21" t="s">
        <v>49</v>
      </c>
      <c r="F39" s="21" t="s">
        <v>48</v>
      </c>
      <c r="G39" s="21" t="s">
        <v>123</v>
      </c>
      <c r="H39" s="69" t="s">
        <v>46</v>
      </c>
      <c r="I39" s="69" t="s">
        <v>52</v>
      </c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</row>
    <row r="40" spans="1:25" s="53" customFormat="1" ht="19.5" customHeight="1">
      <c r="A40" s="69">
        <v>36</v>
      </c>
      <c r="B40" s="45">
        <v>45365</v>
      </c>
      <c r="C40" s="20" t="s">
        <v>147</v>
      </c>
      <c r="D40" s="21" t="s">
        <v>33</v>
      </c>
      <c r="E40" s="21" t="s">
        <v>49</v>
      </c>
      <c r="F40" s="21" t="s">
        <v>48</v>
      </c>
      <c r="G40" s="21" t="s">
        <v>123</v>
      </c>
      <c r="H40" s="69" t="s">
        <v>164</v>
      </c>
      <c r="I40" s="69" t="s">
        <v>164</v>
      </c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</row>
    <row r="41" spans="1:25" s="53" customFormat="1" ht="16.5" customHeight="1">
      <c r="A41" s="69">
        <v>37</v>
      </c>
      <c r="B41" s="45">
        <v>45366</v>
      </c>
      <c r="C41" s="20" t="s">
        <v>147</v>
      </c>
      <c r="D41" s="21" t="s">
        <v>33</v>
      </c>
      <c r="E41" s="21" t="s">
        <v>102</v>
      </c>
      <c r="F41" s="21" t="s">
        <v>102</v>
      </c>
      <c r="G41" s="21" t="s">
        <v>165</v>
      </c>
      <c r="H41" s="69" t="s">
        <v>166</v>
      </c>
      <c r="I41" s="69" t="s">
        <v>167</v>
      </c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</row>
    <row r="42" spans="1:25" s="50" customFormat="1" ht="15.75">
      <c r="A42" s="69">
        <v>38</v>
      </c>
      <c r="B42" s="45">
        <v>45366</v>
      </c>
      <c r="C42" s="20" t="s">
        <v>168</v>
      </c>
      <c r="D42" s="21" t="s">
        <v>33</v>
      </c>
      <c r="E42" s="21" t="s">
        <v>148</v>
      </c>
      <c r="F42" s="21" t="s">
        <v>149</v>
      </c>
      <c r="G42" s="21" t="s">
        <v>127</v>
      </c>
      <c r="H42" s="69" t="s">
        <v>46</v>
      </c>
      <c r="I42" s="69" t="s">
        <v>52</v>
      </c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</row>
    <row r="43" spans="1:25" s="50" customFormat="1" ht="15.75">
      <c r="A43" s="69">
        <v>39</v>
      </c>
      <c r="B43" s="45">
        <v>45366</v>
      </c>
      <c r="C43" s="20" t="s">
        <v>147</v>
      </c>
      <c r="D43" s="21" t="s">
        <v>33</v>
      </c>
      <c r="E43" s="21" t="s">
        <v>169</v>
      </c>
      <c r="F43" s="21" t="s">
        <v>169</v>
      </c>
      <c r="G43" s="21" t="s">
        <v>170</v>
      </c>
      <c r="H43" s="69" t="s">
        <v>46</v>
      </c>
      <c r="I43" s="69" t="s">
        <v>52</v>
      </c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</row>
    <row r="44" spans="1:25" ht="15.75">
      <c r="A44" s="69">
        <v>40</v>
      </c>
      <c r="B44" s="45">
        <v>45366</v>
      </c>
      <c r="C44" s="20" t="s">
        <v>147</v>
      </c>
      <c r="D44" s="21" t="s">
        <v>33</v>
      </c>
      <c r="E44" s="21" t="s">
        <v>171</v>
      </c>
      <c r="F44" s="21" t="s">
        <v>172</v>
      </c>
      <c r="G44" s="21" t="s">
        <v>79</v>
      </c>
      <c r="H44" s="69" t="s">
        <v>46</v>
      </c>
      <c r="I44" s="69" t="s">
        <v>52</v>
      </c>
    </row>
    <row r="45" spans="1:25" ht="15.75">
      <c r="A45" s="69">
        <v>41</v>
      </c>
      <c r="B45" s="45">
        <v>45369</v>
      </c>
      <c r="C45" s="20" t="s">
        <v>147</v>
      </c>
      <c r="D45" s="21" t="s">
        <v>38</v>
      </c>
      <c r="E45" s="21" t="s">
        <v>49</v>
      </c>
      <c r="F45" s="21" t="s">
        <v>48</v>
      </c>
      <c r="G45" s="21" t="s">
        <v>123</v>
      </c>
      <c r="H45" s="69" t="s">
        <v>46</v>
      </c>
      <c r="I45" s="69" t="s">
        <v>52</v>
      </c>
    </row>
    <row r="46" spans="1:25" ht="15.75">
      <c r="A46" s="69">
        <v>42</v>
      </c>
      <c r="B46" s="45">
        <v>45003</v>
      </c>
      <c r="C46" s="20" t="s">
        <v>147</v>
      </c>
      <c r="D46" s="21" t="s">
        <v>38</v>
      </c>
      <c r="E46" s="21" t="s">
        <v>49</v>
      </c>
      <c r="F46" s="21" t="s">
        <v>48</v>
      </c>
      <c r="G46" s="21" t="s">
        <v>123</v>
      </c>
      <c r="H46" s="69" t="s">
        <v>46</v>
      </c>
      <c r="I46" s="69" t="s">
        <v>52</v>
      </c>
    </row>
    <row r="47" spans="1:25" ht="15.75">
      <c r="A47" s="69">
        <v>43</v>
      </c>
      <c r="B47" s="45">
        <v>45369</v>
      </c>
      <c r="C47" s="20" t="s">
        <v>147</v>
      </c>
      <c r="D47" s="21" t="s">
        <v>38</v>
      </c>
      <c r="E47" s="21" t="s">
        <v>169</v>
      </c>
      <c r="F47" s="21" t="s">
        <v>169</v>
      </c>
      <c r="G47" s="21" t="s">
        <v>131</v>
      </c>
      <c r="H47" s="69" t="s">
        <v>46</v>
      </c>
      <c r="I47" s="69" t="s">
        <v>52</v>
      </c>
    </row>
    <row r="48" spans="1:25" s="40" customFormat="1" ht="18.75">
      <c r="A48" s="69">
        <v>44</v>
      </c>
      <c r="B48" s="45">
        <v>45369</v>
      </c>
      <c r="C48" s="20" t="s">
        <v>147</v>
      </c>
      <c r="D48" s="21" t="s">
        <v>33</v>
      </c>
      <c r="E48" s="21" t="s">
        <v>169</v>
      </c>
      <c r="F48" s="21" t="s">
        <v>169</v>
      </c>
      <c r="G48" s="21" t="s">
        <v>79</v>
      </c>
      <c r="H48" s="69" t="s">
        <v>46</v>
      </c>
      <c r="I48" s="69" t="s">
        <v>52</v>
      </c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</row>
    <row r="49" spans="1:25" s="40" customFormat="1" ht="18.75" customHeight="1">
      <c r="A49" s="69">
        <v>45</v>
      </c>
      <c r="B49" s="45">
        <v>45369</v>
      </c>
      <c r="C49" s="20" t="s">
        <v>147</v>
      </c>
      <c r="D49" s="21" t="s">
        <v>38</v>
      </c>
      <c r="E49" s="21" t="s">
        <v>106</v>
      </c>
      <c r="F49" s="21" t="s">
        <v>173</v>
      </c>
      <c r="G49" s="21" t="s">
        <v>159</v>
      </c>
      <c r="H49" s="69" t="s">
        <v>108</v>
      </c>
      <c r="I49" s="69" t="s">
        <v>174</v>
      </c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</row>
    <row r="50" spans="1:25" s="43" customFormat="1" ht="15.75">
      <c r="A50" s="69">
        <v>46</v>
      </c>
      <c r="B50" s="45">
        <v>45369</v>
      </c>
      <c r="C50" s="20" t="s">
        <v>147</v>
      </c>
      <c r="D50" s="21" t="s">
        <v>33</v>
      </c>
      <c r="E50" s="21" t="s">
        <v>153</v>
      </c>
      <c r="F50" s="21" t="s">
        <v>153</v>
      </c>
      <c r="G50" s="21" t="s">
        <v>159</v>
      </c>
      <c r="H50" s="69" t="s">
        <v>108</v>
      </c>
      <c r="I50" s="69" t="s">
        <v>108</v>
      </c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</row>
    <row r="51" spans="1:25" s="43" customFormat="1" ht="15.75">
      <c r="A51" s="69">
        <v>47</v>
      </c>
      <c r="B51" s="45">
        <v>45370</v>
      </c>
      <c r="C51" s="20" t="s">
        <v>147</v>
      </c>
      <c r="D51" s="21" t="s">
        <v>33</v>
      </c>
      <c r="E51" s="21" t="s">
        <v>43</v>
      </c>
      <c r="F51" s="21" t="s">
        <v>144</v>
      </c>
      <c r="G51" s="21" t="s">
        <v>131</v>
      </c>
      <c r="H51" s="69" t="s">
        <v>46</v>
      </c>
      <c r="I51" s="69" t="s">
        <v>52</v>
      </c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</row>
    <row r="52" spans="1:25" ht="15.75">
      <c r="A52" s="69">
        <v>48</v>
      </c>
      <c r="B52" s="45">
        <v>45370</v>
      </c>
      <c r="C52" s="20" t="s">
        <v>147</v>
      </c>
      <c r="D52" s="21" t="s">
        <v>38</v>
      </c>
      <c r="E52" s="21" t="s">
        <v>95</v>
      </c>
      <c r="F52" s="21" t="s">
        <v>95</v>
      </c>
      <c r="G52" s="21" t="s">
        <v>159</v>
      </c>
      <c r="H52" s="69" t="s">
        <v>108</v>
      </c>
      <c r="I52" s="69" t="s">
        <v>108</v>
      </c>
    </row>
    <row r="53" spans="1:25" ht="15.75">
      <c r="A53" s="69">
        <v>49</v>
      </c>
      <c r="B53" s="45">
        <v>45370</v>
      </c>
      <c r="C53" s="20" t="s">
        <v>147</v>
      </c>
      <c r="D53" s="21" t="s">
        <v>33</v>
      </c>
      <c r="E53" s="21" t="s">
        <v>153</v>
      </c>
      <c r="F53" s="21" t="s">
        <v>153</v>
      </c>
      <c r="G53" s="21" t="s">
        <v>175</v>
      </c>
      <c r="H53" s="69" t="s">
        <v>46</v>
      </c>
      <c r="I53" s="69" t="s">
        <v>52</v>
      </c>
    </row>
    <row r="54" spans="1:25" ht="15.75">
      <c r="A54" s="69">
        <v>50</v>
      </c>
      <c r="B54" s="45">
        <v>45370</v>
      </c>
      <c r="C54" s="20" t="s">
        <v>147</v>
      </c>
      <c r="D54" s="21" t="s">
        <v>33</v>
      </c>
      <c r="E54" s="21" t="s">
        <v>43</v>
      </c>
      <c r="F54" s="21" t="s">
        <v>144</v>
      </c>
      <c r="G54" s="21" t="s">
        <v>176</v>
      </c>
      <c r="H54" s="69" t="s">
        <v>108</v>
      </c>
      <c r="I54" s="69" t="s">
        <v>108</v>
      </c>
    </row>
    <row r="55" spans="1:25" ht="15.75">
      <c r="A55" s="69">
        <v>51</v>
      </c>
      <c r="B55" s="45">
        <v>45371</v>
      </c>
      <c r="C55" s="20" t="s">
        <v>147</v>
      </c>
      <c r="D55" s="21" t="s">
        <v>33</v>
      </c>
      <c r="E55" s="21" t="s">
        <v>177</v>
      </c>
      <c r="F55" s="21" t="s">
        <v>178</v>
      </c>
      <c r="G55" s="21" t="s">
        <v>154</v>
      </c>
      <c r="H55" s="69" t="s">
        <v>46</v>
      </c>
      <c r="I55" s="69" t="s">
        <v>52</v>
      </c>
    </row>
    <row r="56" spans="1:25" ht="15.75">
      <c r="A56" s="69">
        <v>52</v>
      </c>
      <c r="B56" s="45">
        <v>45371</v>
      </c>
      <c r="C56" s="20" t="s">
        <v>147</v>
      </c>
      <c r="D56" s="21" t="s">
        <v>33</v>
      </c>
      <c r="E56" s="21" t="s">
        <v>179</v>
      </c>
      <c r="F56" s="21" t="s">
        <v>179</v>
      </c>
      <c r="G56" s="21" t="s">
        <v>180</v>
      </c>
      <c r="H56" s="69" t="s">
        <v>164</v>
      </c>
      <c r="I56" s="69" t="s">
        <v>164</v>
      </c>
    </row>
    <row r="57" spans="1:25" ht="15.75">
      <c r="A57" s="69">
        <v>53</v>
      </c>
      <c r="B57" s="45">
        <v>45371</v>
      </c>
      <c r="C57" s="20" t="s">
        <v>147</v>
      </c>
      <c r="D57" s="21" t="s">
        <v>38</v>
      </c>
      <c r="E57" s="21" t="s">
        <v>49</v>
      </c>
      <c r="F57" s="21" t="s">
        <v>48</v>
      </c>
      <c r="G57" s="21" t="s">
        <v>123</v>
      </c>
      <c r="H57" s="69" t="s">
        <v>46</v>
      </c>
      <c r="I57" s="69" t="s">
        <v>52</v>
      </c>
    </row>
    <row r="58" spans="1:25" ht="15.75">
      <c r="A58" s="69">
        <v>54</v>
      </c>
      <c r="B58" s="45">
        <v>45371</v>
      </c>
      <c r="C58" s="20" t="s">
        <v>120</v>
      </c>
      <c r="D58" s="21" t="s">
        <v>33</v>
      </c>
      <c r="E58" s="21" t="s">
        <v>128</v>
      </c>
      <c r="F58" s="21" t="s">
        <v>128</v>
      </c>
      <c r="G58" s="21" t="s">
        <v>123</v>
      </c>
      <c r="H58" s="69" t="s">
        <v>129</v>
      </c>
      <c r="I58" s="69" t="s">
        <v>129</v>
      </c>
    </row>
    <row r="59" spans="1:25" ht="15.75">
      <c r="A59" s="69">
        <v>55</v>
      </c>
      <c r="B59" s="45">
        <v>45371</v>
      </c>
      <c r="C59" s="20" t="s">
        <v>120</v>
      </c>
      <c r="D59" s="21" t="s">
        <v>33</v>
      </c>
      <c r="E59" s="21" t="s">
        <v>132</v>
      </c>
      <c r="F59" s="21" t="s">
        <v>133</v>
      </c>
      <c r="G59" s="21" t="s">
        <v>163</v>
      </c>
      <c r="H59" s="69" t="s">
        <v>46</v>
      </c>
      <c r="I59" s="69" t="s">
        <v>52</v>
      </c>
    </row>
    <row r="60" spans="1:25" ht="15.75">
      <c r="A60" s="69">
        <v>56</v>
      </c>
      <c r="B60" s="45">
        <v>45372</v>
      </c>
      <c r="C60" s="20" t="s">
        <v>120</v>
      </c>
      <c r="D60" s="21" t="s">
        <v>38</v>
      </c>
      <c r="E60" s="21" t="s">
        <v>106</v>
      </c>
      <c r="F60" s="21" t="s">
        <v>173</v>
      </c>
      <c r="G60" s="21" t="s">
        <v>131</v>
      </c>
      <c r="H60" s="69" t="s">
        <v>46</v>
      </c>
      <c r="I60" s="69" t="s">
        <v>61</v>
      </c>
    </row>
    <row r="61" spans="1:25" ht="15.75">
      <c r="A61" s="69">
        <v>57</v>
      </c>
      <c r="B61" s="45">
        <v>45372</v>
      </c>
      <c r="C61" s="20" t="s">
        <v>120</v>
      </c>
      <c r="D61" s="21" t="s">
        <v>33</v>
      </c>
      <c r="E61" s="21" t="s">
        <v>48</v>
      </c>
      <c r="F61" s="21" t="s">
        <v>49</v>
      </c>
      <c r="G61" s="21" t="s">
        <v>165</v>
      </c>
      <c r="H61" s="69" t="s">
        <v>46</v>
      </c>
      <c r="I61" s="69" t="s">
        <v>52</v>
      </c>
    </row>
    <row r="62" spans="1:25" ht="15.75">
      <c r="A62" s="69">
        <v>58</v>
      </c>
      <c r="B62" s="45">
        <v>45372</v>
      </c>
      <c r="C62" s="20" t="s">
        <v>120</v>
      </c>
      <c r="D62" s="21" t="s">
        <v>38</v>
      </c>
      <c r="E62" s="21" t="s">
        <v>157</v>
      </c>
      <c r="F62" s="21" t="s">
        <v>181</v>
      </c>
      <c r="G62" s="21" t="s">
        <v>182</v>
      </c>
      <c r="H62" s="69" t="s">
        <v>42</v>
      </c>
      <c r="I62" s="69" t="s">
        <v>87</v>
      </c>
    </row>
    <row r="63" spans="1:25" ht="15.75">
      <c r="A63" s="69">
        <v>59</v>
      </c>
      <c r="B63" s="45">
        <v>45373</v>
      </c>
      <c r="C63" s="20" t="s">
        <v>147</v>
      </c>
      <c r="D63" s="21" t="s">
        <v>33</v>
      </c>
      <c r="E63" s="21" t="s">
        <v>49</v>
      </c>
      <c r="F63" s="21" t="s">
        <v>49</v>
      </c>
      <c r="G63" s="21" t="s">
        <v>85</v>
      </c>
      <c r="H63" s="69" t="s">
        <v>108</v>
      </c>
      <c r="I63" s="69" t="s">
        <v>108</v>
      </c>
    </row>
    <row r="64" spans="1:25" ht="15.75">
      <c r="A64" s="69">
        <v>60</v>
      </c>
      <c r="B64" s="45">
        <v>45373</v>
      </c>
      <c r="C64" s="20" t="s">
        <v>147</v>
      </c>
      <c r="D64" s="21" t="s">
        <v>38</v>
      </c>
      <c r="E64" s="21" t="s">
        <v>157</v>
      </c>
      <c r="F64" s="21" t="s">
        <v>158</v>
      </c>
      <c r="G64" s="21" t="s">
        <v>183</v>
      </c>
      <c r="H64" s="69" t="s">
        <v>184</v>
      </c>
      <c r="I64" s="69" t="s">
        <v>185</v>
      </c>
    </row>
    <row r="65" spans="1:9" ht="15.75">
      <c r="A65" s="69">
        <v>61</v>
      </c>
      <c r="B65" s="45">
        <v>45373</v>
      </c>
      <c r="C65" s="20" t="s">
        <v>147</v>
      </c>
      <c r="D65" s="21" t="s">
        <v>33</v>
      </c>
      <c r="E65" s="21" t="s">
        <v>128</v>
      </c>
      <c r="F65" s="21" t="s">
        <v>128</v>
      </c>
      <c r="G65" s="21" t="s">
        <v>131</v>
      </c>
      <c r="H65" s="69" t="s">
        <v>46</v>
      </c>
      <c r="I65" s="69" t="s">
        <v>52</v>
      </c>
    </row>
    <row r="66" spans="1:9" ht="15.75">
      <c r="A66" s="69">
        <v>62</v>
      </c>
      <c r="B66" s="45">
        <v>45373</v>
      </c>
      <c r="C66" s="20" t="s">
        <v>147</v>
      </c>
      <c r="D66" s="21" t="s">
        <v>38</v>
      </c>
      <c r="E66" s="21" t="s">
        <v>169</v>
      </c>
      <c r="F66" s="21" t="s">
        <v>169</v>
      </c>
      <c r="G66" s="21" t="s">
        <v>125</v>
      </c>
      <c r="H66" s="69" t="s">
        <v>46</v>
      </c>
      <c r="I66" s="69" t="s">
        <v>52</v>
      </c>
    </row>
    <row r="67" spans="1:9" ht="15.75">
      <c r="A67" s="69">
        <v>63</v>
      </c>
      <c r="B67" s="45">
        <v>45373</v>
      </c>
      <c r="C67" s="20" t="s">
        <v>147</v>
      </c>
      <c r="D67" s="21" t="s">
        <v>38</v>
      </c>
      <c r="E67" s="21" t="s">
        <v>169</v>
      </c>
      <c r="F67" s="21" t="s">
        <v>169</v>
      </c>
      <c r="G67" s="21" t="s">
        <v>79</v>
      </c>
      <c r="H67" s="69" t="s">
        <v>46</v>
      </c>
      <c r="I67" s="69" t="s">
        <v>52</v>
      </c>
    </row>
    <row r="68" spans="1:9" ht="15.75">
      <c r="A68" s="69">
        <v>64</v>
      </c>
      <c r="B68" s="45">
        <v>45376</v>
      </c>
      <c r="C68" s="20" t="s">
        <v>120</v>
      </c>
      <c r="D68" s="21" t="s">
        <v>33</v>
      </c>
      <c r="E68" s="21" t="s">
        <v>186</v>
      </c>
      <c r="F68" s="21" t="s">
        <v>49</v>
      </c>
      <c r="G68" s="21" t="s">
        <v>187</v>
      </c>
      <c r="H68" s="69" t="s">
        <v>46</v>
      </c>
      <c r="I68" s="69" t="s">
        <v>52</v>
      </c>
    </row>
    <row r="69" spans="1:9" ht="15.75">
      <c r="A69" s="69">
        <v>65</v>
      </c>
      <c r="B69" s="45">
        <v>45376</v>
      </c>
      <c r="C69" s="20" t="s">
        <v>120</v>
      </c>
      <c r="D69" s="21" t="s">
        <v>33</v>
      </c>
      <c r="E69" s="21" t="s">
        <v>188</v>
      </c>
      <c r="F69" s="21" t="s">
        <v>189</v>
      </c>
      <c r="G69" s="21" t="s">
        <v>190</v>
      </c>
      <c r="H69" s="69" t="s">
        <v>46</v>
      </c>
      <c r="I69" s="69" t="s">
        <v>52</v>
      </c>
    </row>
    <row r="70" spans="1:9" ht="15.75">
      <c r="A70" s="69">
        <v>66</v>
      </c>
      <c r="B70" s="45">
        <v>45376</v>
      </c>
      <c r="C70" s="20" t="s">
        <v>147</v>
      </c>
      <c r="D70" s="21" t="s">
        <v>38</v>
      </c>
      <c r="E70" s="21" t="s">
        <v>106</v>
      </c>
      <c r="F70" s="21" t="s">
        <v>173</v>
      </c>
      <c r="G70" s="21" t="s">
        <v>123</v>
      </c>
      <c r="H70" s="69" t="s">
        <v>46</v>
      </c>
      <c r="I70" s="69" t="s">
        <v>52</v>
      </c>
    </row>
    <row r="71" spans="1:9" ht="15.75">
      <c r="A71" s="69">
        <v>67</v>
      </c>
      <c r="B71" s="45">
        <v>45376</v>
      </c>
      <c r="C71" s="20" t="s">
        <v>147</v>
      </c>
      <c r="D71" s="21" t="s">
        <v>33</v>
      </c>
      <c r="E71" s="21" t="s">
        <v>128</v>
      </c>
      <c r="F71" s="21" t="s">
        <v>128</v>
      </c>
      <c r="G71" s="21" t="s">
        <v>85</v>
      </c>
      <c r="H71" s="69" t="s">
        <v>46</v>
      </c>
      <c r="I71" s="69" t="s">
        <v>52</v>
      </c>
    </row>
    <row r="72" spans="1:9" ht="15.75">
      <c r="A72" s="69">
        <v>68</v>
      </c>
      <c r="B72" s="45">
        <v>45376</v>
      </c>
      <c r="C72" s="20" t="s">
        <v>147</v>
      </c>
      <c r="D72" s="21" t="s">
        <v>38</v>
      </c>
      <c r="E72" s="21" t="s">
        <v>48</v>
      </c>
      <c r="F72" s="21" t="s">
        <v>49</v>
      </c>
      <c r="G72" s="21" t="s">
        <v>131</v>
      </c>
      <c r="H72" s="69" t="s">
        <v>46</v>
      </c>
      <c r="I72" s="69" t="s">
        <v>52</v>
      </c>
    </row>
    <row r="73" spans="1:9" ht="15.75">
      <c r="A73" s="69">
        <v>69</v>
      </c>
      <c r="B73" s="45">
        <v>45376</v>
      </c>
      <c r="C73" s="20" t="s">
        <v>120</v>
      </c>
      <c r="D73" s="21" t="s">
        <v>33</v>
      </c>
      <c r="E73" s="21" t="s">
        <v>191</v>
      </c>
      <c r="F73" s="21" t="s">
        <v>192</v>
      </c>
      <c r="G73" s="21" t="s">
        <v>124</v>
      </c>
      <c r="H73" s="69" t="s">
        <v>46</v>
      </c>
      <c r="I73" s="69" t="s">
        <v>52</v>
      </c>
    </row>
    <row r="74" spans="1:9" ht="15.75">
      <c r="A74" s="69">
        <v>70</v>
      </c>
      <c r="B74" s="45">
        <v>45377</v>
      </c>
      <c r="C74" s="20" t="s">
        <v>147</v>
      </c>
      <c r="D74" s="21" t="s">
        <v>33</v>
      </c>
      <c r="E74" s="21" t="s">
        <v>179</v>
      </c>
      <c r="F74" s="21" t="s">
        <v>179</v>
      </c>
      <c r="G74" s="21" t="s">
        <v>193</v>
      </c>
      <c r="H74" s="69" t="s">
        <v>46</v>
      </c>
      <c r="I74" s="69" t="s">
        <v>52</v>
      </c>
    </row>
    <row r="75" spans="1:9" ht="15.75">
      <c r="A75" s="69">
        <v>71</v>
      </c>
      <c r="B75" s="45">
        <v>45377</v>
      </c>
      <c r="C75" s="20" t="s">
        <v>147</v>
      </c>
      <c r="D75" s="21" t="s">
        <v>38</v>
      </c>
      <c r="E75" s="21" t="s">
        <v>132</v>
      </c>
      <c r="F75" s="21" t="s">
        <v>133</v>
      </c>
      <c r="G75" s="21" t="s">
        <v>159</v>
      </c>
      <c r="H75" s="69" t="s">
        <v>139</v>
      </c>
      <c r="I75" s="69" t="s">
        <v>139</v>
      </c>
    </row>
    <row r="76" spans="1:9" ht="15.75">
      <c r="A76" s="69">
        <v>72</v>
      </c>
      <c r="B76" s="45">
        <v>45378</v>
      </c>
      <c r="C76" s="20" t="s">
        <v>120</v>
      </c>
      <c r="D76" s="21" t="s">
        <v>38</v>
      </c>
      <c r="E76" s="21" t="s">
        <v>102</v>
      </c>
      <c r="F76" s="21" t="s">
        <v>114</v>
      </c>
      <c r="G76" s="21" t="s">
        <v>194</v>
      </c>
      <c r="H76" s="69" t="s">
        <v>46</v>
      </c>
      <c r="I76" s="69" t="s">
        <v>52</v>
      </c>
    </row>
    <row r="77" spans="1:9" s="79" customFormat="1" ht="15.75">
      <c r="A77" s="76"/>
      <c r="B77" s="77"/>
      <c r="C77" s="78"/>
      <c r="H77" s="80"/>
      <c r="I77" s="80"/>
    </row>
    <row r="78" spans="1:9" s="79" customFormat="1" ht="15.75">
      <c r="A78" s="76"/>
      <c r="B78" s="77"/>
      <c r="C78" s="78"/>
      <c r="H78" s="80"/>
      <c r="I78" s="80"/>
    </row>
    <row r="79" spans="1:9" s="79" customFormat="1" ht="15.75">
      <c r="A79" s="76"/>
      <c r="B79" s="77"/>
      <c r="C79" s="78"/>
      <c r="H79" s="80"/>
      <c r="I79" s="80"/>
    </row>
    <row r="80" spans="1:9" s="79" customFormat="1" ht="15.75">
      <c r="A80" s="76"/>
      <c r="B80" s="77"/>
      <c r="C80" s="78"/>
      <c r="H80" s="80"/>
      <c r="I80" s="80"/>
    </row>
    <row r="81" spans="1:9" s="79" customFormat="1" ht="15.75">
      <c r="A81" s="76"/>
      <c r="B81" s="77"/>
      <c r="C81" s="78"/>
      <c r="H81" s="80"/>
      <c r="I81" s="80"/>
    </row>
    <row r="82" spans="1:9" s="79" customFormat="1" ht="15.75">
      <c r="B82" s="77"/>
      <c r="C82" s="78"/>
      <c r="H82" s="80"/>
      <c r="I82" s="80"/>
    </row>
    <row r="83" spans="1:9" s="79" customFormat="1" ht="15.75">
      <c r="B83" s="77"/>
      <c r="C83" s="78"/>
    </row>
    <row r="84" spans="1:9" s="79" customFormat="1" ht="15.75">
      <c r="B84" s="77"/>
      <c r="C84" s="78"/>
    </row>
    <row r="85" spans="1:9" s="79" customFormat="1" ht="15.75">
      <c r="B85" s="77"/>
      <c r="C85" s="78"/>
    </row>
    <row r="86" spans="1:9" s="79" customFormat="1" ht="15.75">
      <c r="B86" s="77"/>
      <c r="C86" s="78"/>
    </row>
    <row r="87" spans="1:9" s="79" customFormat="1" ht="15.75">
      <c r="B87" s="77"/>
      <c r="C87" s="78"/>
    </row>
    <row r="88" spans="1:9" s="79" customFormat="1" ht="15.75">
      <c r="B88" s="77"/>
      <c r="C88" s="78"/>
    </row>
    <row r="89" spans="1:9" s="79" customFormat="1" ht="15.75">
      <c r="B89" s="77"/>
      <c r="C89" s="78"/>
    </row>
    <row r="90" spans="1:9" s="79" customFormat="1" ht="15.75">
      <c r="B90" s="77"/>
      <c r="C90" s="78"/>
    </row>
    <row r="91" spans="1:9" s="79" customFormat="1" ht="15.75">
      <c r="B91" s="77"/>
      <c r="C91" s="78"/>
    </row>
    <row r="92" spans="1:9" s="79" customFormat="1" ht="15.75">
      <c r="B92" s="77"/>
      <c r="C92" s="78"/>
    </row>
    <row r="93" spans="1:9" s="79" customFormat="1" ht="15.75">
      <c r="B93" s="77"/>
      <c r="C93" s="78"/>
    </row>
    <row r="94" spans="1:9" s="79" customFormat="1" ht="18.75" customHeight="1">
      <c r="B94" s="77"/>
      <c r="C94" s="78"/>
    </row>
    <row r="95" spans="1:9" s="79" customFormat="1" ht="23.25" customHeight="1">
      <c r="B95" s="77"/>
      <c r="C95" s="78"/>
    </row>
    <row r="96" spans="1:9" s="79" customFormat="1" ht="23.25" customHeight="1">
      <c r="B96" s="77"/>
      <c r="C96" s="78"/>
    </row>
    <row r="97" spans="2:3" s="79" customFormat="1" ht="26.25" customHeight="1">
      <c r="B97" s="77"/>
      <c r="C97" s="78"/>
    </row>
    <row r="98" spans="2:3" s="79" customFormat="1" ht="16.5" customHeight="1">
      <c r="B98" s="77"/>
      <c r="C98" s="78"/>
    </row>
    <row r="99" spans="2:3" s="79" customFormat="1" ht="16.5" customHeight="1">
      <c r="B99" s="77"/>
      <c r="C99" s="78"/>
    </row>
    <row r="100" spans="2:3" s="79" customFormat="1" ht="18" customHeight="1">
      <c r="B100" s="77"/>
      <c r="C100" s="78"/>
    </row>
    <row r="101" spans="2:3" s="79" customFormat="1" ht="16.5" customHeight="1">
      <c r="B101" s="77"/>
      <c r="C101" s="78"/>
    </row>
    <row r="102" spans="2:3" s="79" customFormat="1" ht="18.75" customHeight="1">
      <c r="B102" s="77"/>
      <c r="C102" s="78"/>
    </row>
    <row r="103" spans="2:3" s="79" customFormat="1" ht="16.5" customHeight="1">
      <c r="B103" s="77"/>
      <c r="C103" s="78"/>
    </row>
    <row r="104" spans="2:3" s="79" customFormat="1" ht="21" customHeight="1">
      <c r="B104" s="77"/>
      <c r="C104" s="78"/>
    </row>
    <row r="105" spans="2:3" s="79" customFormat="1" ht="21" customHeight="1">
      <c r="B105" s="77"/>
      <c r="C105" s="78"/>
    </row>
    <row r="106" spans="2:3" s="79" customFormat="1" ht="21" customHeight="1">
      <c r="B106" s="77"/>
      <c r="C106" s="78"/>
    </row>
    <row r="107" spans="2:3" s="79" customFormat="1" ht="21" customHeight="1">
      <c r="B107" s="77"/>
      <c r="C107" s="78"/>
    </row>
    <row r="108" spans="2:3" s="79" customFormat="1" ht="21" customHeight="1">
      <c r="B108" s="77"/>
      <c r="C108" s="78"/>
    </row>
    <row r="109" spans="2:3" s="79" customFormat="1" ht="21" customHeight="1">
      <c r="B109" s="77"/>
      <c r="C109" s="78"/>
    </row>
    <row r="110" spans="2:3" s="79" customFormat="1" ht="21" customHeight="1">
      <c r="B110" s="77"/>
      <c r="C110" s="78"/>
    </row>
    <row r="111" spans="2:3" s="79" customFormat="1"/>
    <row r="112" spans="2:3" s="79" customFormat="1"/>
    <row r="113" s="79" customFormat="1"/>
    <row r="114" s="79" customFormat="1"/>
    <row r="115" s="79" customFormat="1"/>
  </sheetData>
  <autoFilter ref="D3:D76"/>
  <mergeCells count="9">
    <mergeCell ref="A1:C1"/>
    <mergeCell ref="A3:A4"/>
    <mergeCell ref="B3:B4"/>
    <mergeCell ref="C3:C4"/>
    <mergeCell ref="D3:D4"/>
    <mergeCell ref="E3:E4"/>
    <mergeCell ref="F3:F4"/>
    <mergeCell ref="G3:G4"/>
    <mergeCell ref="H3:I3"/>
  </mergeCells>
  <printOptions horizontalCentered="1"/>
  <pageMargins left="0.17" right="0.17" top="1.3" bottom="0.59" header="0.64" footer="0.31496062992126"/>
  <pageSetup scale="78" orientation="landscape" r:id="rId1"/>
  <headerFooter>
    <oddHeader>&amp;L&amp;"Nyala,Negrita"&amp;12&amp;K06-006     MINISTERIO DE INTERIOR Y POLICIA&amp;"Nyala,Normal" &amp;C&amp;"-,Negrita"&amp;12&amp;K06-002
&amp;"Nyala,Negrita"&amp;13&amp;K03-030INFORME MENSUAL 
INFORMACION ESTADISTICA  &amp;R&amp;"Nyala,Negrita"&amp;12&amp;KC00000 AÑO 2020</oddHeader>
    <oddFooter>&amp;C&amp;"-,Negrita"Dirección de Planificación y Desarrollo / Departamento de Estadísticas &amp;R&amp;P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249977111117893"/>
  </sheetPr>
  <dimension ref="A1:N53"/>
  <sheetViews>
    <sheetView zoomScaleNormal="100" zoomScalePageLayoutView="70" workbookViewId="0">
      <pane xSplit="1" ySplit="4" topLeftCell="B5" activePane="bottomRight" state="frozen"/>
      <selection pane="topRight" activeCell="B1" sqref="B1"/>
      <selection pane="bottomLeft" activeCell="A8" sqref="A8"/>
      <selection pane="bottomRight" activeCell="E3" sqref="E3:E4"/>
    </sheetView>
  </sheetViews>
  <sheetFormatPr baseColWidth="10" defaultColWidth="11.42578125" defaultRowHeight="15"/>
  <cols>
    <col min="1" max="1" width="4.5703125" customWidth="1"/>
    <col min="2" max="2" width="15.5703125" customWidth="1"/>
    <col min="3" max="3" width="5.5703125" customWidth="1"/>
    <col min="4" max="4" width="9.42578125" customWidth="1"/>
    <col min="5" max="5" width="27.42578125" customWidth="1"/>
    <col min="6" max="6" width="20.85546875" customWidth="1"/>
    <col min="7" max="7" width="23.140625" customWidth="1"/>
    <col min="8" max="8" width="20.5703125" customWidth="1"/>
    <col min="9" max="9" width="17.42578125" customWidth="1"/>
    <col min="10" max="10" width="18.85546875" customWidth="1"/>
    <col min="11" max="11" width="22.42578125" customWidth="1"/>
  </cols>
  <sheetData>
    <row r="1" spans="1:11" ht="18.75">
      <c r="A1" s="121" t="s">
        <v>276</v>
      </c>
      <c r="B1" s="121"/>
      <c r="C1" s="121"/>
    </row>
    <row r="3" spans="1:11" ht="26.25" customHeight="1">
      <c r="A3" s="114" t="s">
        <v>15</v>
      </c>
      <c r="B3" s="105" t="s">
        <v>196</v>
      </c>
      <c r="C3" s="105"/>
      <c r="D3" s="105" t="s">
        <v>119</v>
      </c>
      <c r="E3" s="105" t="s">
        <v>20</v>
      </c>
      <c r="F3" s="105" t="s">
        <v>21</v>
      </c>
      <c r="G3" s="105" t="s">
        <v>25</v>
      </c>
      <c r="H3" s="105" t="s">
        <v>26</v>
      </c>
      <c r="I3" s="107" t="s">
        <v>27</v>
      </c>
      <c r="J3" s="108"/>
      <c r="K3" s="109"/>
    </row>
    <row r="4" spans="1:11" ht="27" customHeight="1" thickBot="1">
      <c r="A4" s="115"/>
      <c r="B4" s="115"/>
      <c r="C4" s="115"/>
      <c r="D4" s="106"/>
      <c r="E4" s="106"/>
      <c r="F4" s="106"/>
      <c r="G4" s="106"/>
      <c r="H4" s="106"/>
      <c r="I4" s="10" t="s">
        <v>28</v>
      </c>
      <c r="J4" s="10" t="s">
        <v>29</v>
      </c>
      <c r="K4" s="11" t="s">
        <v>30</v>
      </c>
    </row>
    <row r="5" spans="1:11" ht="30.75" customHeight="1" thickBot="1">
      <c r="A5" s="12">
        <v>1</v>
      </c>
      <c r="B5" s="63">
        <v>45352</v>
      </c>
      <c r="C5" s="57"/>
      <c r="D5" s="57" t="s">
        <v>33</v>
      </c>
      <c r="E5" s="57" t="s">
        <v>132</v>
      </c>
      <c r="F5" s="57" t="s">
        <v>133</v>
      </c>
      <c r="G5" s="57" t="s">
        <v>79</v>
      </c>
      <c r="H5" s="57"/>
      <c r="I5" s="57"/>
      <c r="J5" s="57"/>
      <c r="K5" s="58"/>
    </row>
    <row r="6" spans="1:11" ht="27" customHeight="1" thickBot="1">
      <c r="A6" s="12">
        <v>2</v>
      </c>
      <c r="B6" s="63">
        <v>45355</v>
      </c>
      <c r="C6" s="57"/>
      <c r="D6" s="57" t="s">
        <v>38</v>
      </c>
      <c r="E6" s="57" t="s">
        <v>132</v>
      </c>
      <c r="F6" s="57" t="s">
        <v>133</v>
      </c>
      <c r="G6" s="57"/>
      <c r="H6" s="57"/>
      <c r="I6" s="57"/>
      <c r="J6" s="57"/>
      <c r="K6" s="58"/>
    </row>
    <row r="7" spans="1:11" ht="24.75" customHeight="1" thickBot="1">
      <c r="A7" s="12">
        <v>3</v>
      </c>
      <c r="B7" s="63">
        <v>45355</v>
      </c>
      <c r="C7" s="57"/>
      <c r="D7" s="57" t="s">
        <v>33</v>
      </c>
      <c r="E7" s="57" t="s">
        <v>132</v>
      </c>
      <c r="F7" s="57" t="s">
        <v>133</v>
      </c>
      <c r="G7" s="57"/>
      <c r="H7" s="57"/>
      <c r="I7" s="57"/>
      <c r="J7" s="57"/>
      <c r="K7" s="58"/>
    </row>
    <row r="8" spans="1:11" ht="24" customHeight="1">
      <c r="A8" s="12">
        <v>4</v>
      </c>
      <c r="B8" s="63">
        <v>45355</v>
      </c>
      <c r="C8" s="57"/>
      <c r="D8" s="57" t="s">
        <v>38</v>
      </c>
      <c r="E8" s="57" t="s">
        <v>197</v>
      </c>
      <c r="F8" s="57" t="s">
        <v>173</v>
      </c>
      <c r="G8" s="57"/>
      <c r="H8" s="57"/>
      <c r="I8" s="57"/>
      <c r="J8" s="57"/>
      <c r="K8" s="58"/>
    </row>
    <row r="9" spans="1:11" ht="27" customHeight="1">
      <c r="A9" s="12">
        <v>5</v>
      </c>
      <c r="B9" s="64">
        <v>45355</v>
      </c>
      <c r="C9" s="44"/>
      <c r="D9" s="42" t="s">
        <v>38</v>
      </c>
      <c r="E9" s="42" t="s">
        <v>132</v>
      </c>
      <c r="F9" s="42" t="s">
        <v>133</v>
      </c>
      <c r="G9" s="42"/>
      <c r="H9" s="42"/>
      <c r="I9" s="42"/>
      <c r="J9" s="42"/>
      <c r="K9" s="59"/>
    </row>
    <row r="10" spans="1:11" ht="28.5" customHeight="1">
      <c r="A10" s="12">
        <v>6</v>
      </c>
      <c r="B10" s="64">
        <v>45356</v>
      </c>
      <c r="C10" s="44"/>
      <c r="D10" s="42" t="s">
        <v>38</v>
      </c>
      <c r="E10" s="42" t="s">
        <v>132</v>
      </c>
      <c r="F10" s="42" t="s">
        <v>133</v>
      </c>
      <c r="G10" s="42"/>
      <c r="H10" s="42"/>
      <c r="I10" s="42"/>
      <c r="J10" s="42"/>
      <c r="K10" s="59"/>
    </row>
    <row r="11" spans="1:11" ht="27" customHeight="1">
      <c r="A11" s="12">
        <v>7</v>
      </c>
      <c r="B11" s="64">
        <v>45356</v>
      </c>
      <c r="C11" s="44"/>
      <c r="D11" s="42" t="s">
        <v>38</v>
      </c>
      <c r="E11" s="42" t="s">
        <v>132</v>
      </c>
      <c r="F11" s="42" t="s">
        <v>133</v>
      </c>
      <c r="G11" s="42"/>
      <c r="H11" s="42"/>
      <c r="I11" s="42"/>
      <c r="J11" s="42"/>
      <c r="K11" s="59"/>
    </row>
    <row r="12" spans="1:11" ht="28.5" customHeight="1">
      <c r="A12" s="12">
        <v>8</v>
      </c>
      <c r="B12" s="64">
        <v>1526</v>
      </c>
      <c r="C12" s="44"/>
      <c r="D12" s="42" t="s">
        <v>38</v>
      </c>
      <c r="E12" s="42" t="s">
        <v>132</v>
      </c>
      <c r="F12" s="42" t="s">
        <v>133</v>
      </c>
      <c r="G12" s="42"/>
      <c r="H12" s="42"/>
      <c r="I12" s="42"/>
      <c r="J12" s="42"/>
      <c r="K12" s="59"/>
    </row>
    <row r="13" spans="1:11" ht="24.75" customHeight="1">
      <c r="A13" s="12">
        <v>9</v>
      </c>
      <c r="B13" s="64">
        <v>45363</v>
      </c>
      <c r="C13" s="44"/>
      <c r="D13" s="42" t="s">
        <v>38</v>
      </c>
      <c r="E13" s="42" t="s">
        <v>198</v>
      </c>
      <c r="F13" s="42" t="s">
        <v>198</v>
      </c>
      <c r="G13" s="42"/>
      <c r="H13" s="42"/>
      <c r="I13" s="42"/>
      <c r="J13" s="42"/>
      <c r="K13" s="59"/>
    </row>
    <row r="14" spans="1:11" ht="24" customHeight="1">
      <c r="A14" s="12">
        <v>10</v>
      </c>
      <c r="B14" s="64">
        <v>45363</v>
      </c>
      <c r="C14" s="44"/>
      <c r="D14" s="42" t="s">
        <v>38</v>
      </c>
      <c r="E14" s="42" t="s">
        <v>132</v>
      </c>
      <c r="F14" s="42" t="s">
        <v>133</v>
      </c>
      <c r="G14" s="42"/>
      <c r="H14" s="42"/>
      <c r="I14" s="42"/>
      <c r="J14" s="42"/>
      <c r="K14" s="59"/>
    </row>
    <row r="15" spans="1:11" ht="24.75" customHeight="1">
      <c r="A15" s="12">
        <v>11</v>
      </c>
      <c r="B15" s="64">
        <v>45364</v>
      </c>
      <c r="C15" s="44"/>
      <c r="D15" s="42" t="s">
        <v>38</v>
      </c>
      <c r="E15" s="42" t="s">
        <v>198</v>
      </c>
      <c r="F15" s="42" t="s">
        <v>198</v>
      </c>
      <c r="G15" s="42"/>
      <c r="H15" s="42"/>
      <c r="I15" s="42"/>
      <c r="J15" s="42"/>
      <c r="K15" s="59"/>
    </row>
    <row r="16" spans="1:11" ht="27" customHeight="1">
      <c r="A16" s="12">
        <v>12</v>
      </c>
      <c r="B16" s="64">
        <v>45364</v>
      </c>
      <c r="C16" s="44"/>
      <c r="D16" s="42" t="s">
        <v>33</v>
      </c>
      <c r="E16" s="42" t="s">
        <v>71</v>
      </c>
      <c r="F16" s="42" t="s">
        <v>133</v>
      </c>
      <c r="G16" s="42"/>
      <c r="H16" s="42"/>
      <c r="I16" s="42"/>
      <c r="J16" s="42"/>
      <c r="K16" s="59"/>
    </row>
    <row r="17" spans="1:14" ht="25.5" customHeight="1">
      <c r="A17" s="12">
        <v>13</v>
      </c>
      <c r="B17" s="64">
        <v>45364</v>
      </c>
      <c r="C17" s="44"/>
      <c r="D17" s="42" t="s">
        <v>33</v>
      </c>
      <c r="E17" s="42" t="s">
        <v>71</v>
      </c>
      <c r="F17" s="42" t="s">
        <v>133</v>
      </c>
      <c r="G17" s="42"/>
      <c r="H17" s="42"/>
      <c r="I17" s="42"/>
      <c r="J17" s="42"/>
      <c r="K17" s="59"/>
    </row>
    <row r="18" spans="1:14" ht="22.5" customHeight="1">
      <c r="A18" s="12">
        <v>14</v>
      </c>
      <c r="B18" s="65">
        <v>45365</v>
      </c>
      <c r="C18" s="60"/>
      <c r="D18" s="61" t="s">
        <v>38</v>
      </c>
      <c r="E18" s="61" t="s">
        <v>197</v>
      </c>
      <c r="F18" s="61" t="s">
        <v>173</v>
      </c>
      <c r="G18" s="61"/>
      <c r="H18" s="61"/>
      <c r="I18" s="61"/>
      <c r="J18" s="61"/>
      <c r="K18" s="62"/>
    </row>
    <row r="19" spans="1:14" ht="21.75" customHeight="1">
      <c r="A19" s="12">
        <v>15</v>
      </c>
      <c r="B19" s="66">
        <v>45366</v>
      </c>
      <c r="C19" s="42"/>
      <c r="D19" s="42" t="s">
        <v>38</v>
      </c>
      <c r="E19" s="42" t="s">
        <v>132</v>
      </c>
      <c r="F19" s="42" t="s">
        <v>133</v>
      </c>
      <c r="G19" s="42"/>
      <c r="H19" s="42"/>
      <c r="I19" s="42"/>
      <c r="J19" s="42"/>
      <c r="K19" s="42"/>
      <c r="L19" s="21"/>
      <c r="M19" s="21"/>
      <c r="N19" s="21"/>
    </row>
    <row r="20" spans="1:14" ht="23.25" customHeight="1">
      <c r="A20" s="12">
        <v>16</v>
      </c>
      <c r="B20" s="66">
        <v>45369</v>
      </c>
      <c r="C20" s="42"/>
      <c r="D20" s="42" t="s">
        <v>38</v>
      </c>
      <c r="E20" s="42" t="s">
        <v>132</v>
      </c>
      <c r="F20" s="42" t="s">
        <v>133</v>
      </c>
      <c r="G20" s="42"/>
      <c r="H20" s="42"/>
      <c r="I20" s="42"/>
      <c r="J20" s="42"/>
      <c r="K20" s="42"/>
      <c r="L20" s="21"/>
      <c r="M20" s="21"/>
      <c r="N20" s="21"/>
    </row>
    <row r="21" spans="1:14" ht="20.25" customHeight="1">
      <c r="A21" s="12">
        <v>17</v>
      </c>
      <c r="B21" s="66">
        <v>45369</v>
      </c>
      <c r="C21" s="42"/>
      <c r="D21" s="42" t="s">
        <v>38</v>
      </c>
      <c r="E21" s="42" t="s">
        <v>132</v>
      </c>
      <c r="F21" s="42" t="s">
        <v>133</v>
      </c>
      <c r="G21" s="42"/>
      <c r="H21" s="42"/>
      <c r="I21" s="42"/>
      <c r="J21" s="42"/>
      <c r="K21" s="42"/>
      <c r="L21" s="21"/>
      <c r="M21" s="21"/>
      <c r="N21" s="21"/>
    </row>
    <row r="22" spans="1:14" ht="20.25" customHeight="1">
      <c r="A22" s="12">
        <v>18</v>
      </c>
      <c r="B22" s="66">
        <v>45003</v>
      </c>
      <c r="C22" s="42"/>
      <c r="D22" s="42" t="s">
        <v>38</v>
      </c>
      <c r="E22" s="42" t="s">
        <v>132</v>
      </c>
      <c r="F22" s="42" t="s">
        <v>133</v>
      </c>
      <c r="G22" s="42"/>
      <c r="H22" s="42"/>
      <c r="I22" s="42"/>
      <c r="J22" s="42"/>
      <c r="K22" s="42"/>
      <c r="L22" s="21"/>
      <c r="M22" s="21"/>
      <c r="N22" s="21"/>
    </row>
    <row r="23" spans="1:14" ht="21" customHeight="1">
      <c r="A23" s="12">
        <v>19</v>
      </c>
      <c r="B23" s="66">
        <v>45369</v>
      </c>
      <c r="C23" s="42"/>
      <c r="D23" s="42" t="s">
        <v>38</v>
      </c>
      <c r="E23" s="42" t="s">
        <v>198</v>
      </c>
      <c r="F23" s="42" t="s">
        <v>198</v>
      </c>
      <c r="G23" s="42"/>
      <c r="H23" s="42"/>
      <c r="I23" s="42"/>
      <c r="J23" s="42"/>
      <c r="K23" s="42"/>
      <c r="L23" s="21"/>
      <c r="M23" s="21"/>
      <c r="N23" s="21"/>
    </row>
    <row r="24" spans="1:14" ht="20.25" customHeight="1">
      <c r="A24" s="12">
        <v>20</v>
      </c>
      <c r="B24" s="66">
        <v>45370</v>
      </c>
      <c r="C24" s="42"/>
      <c r="D24" s="42" t="s">
        <v>38</v>
      </c>
      <c r="E24" s="42" t="s">
        <v>133</v>
      </c>
      <c r="F24" s="42" t="s">
        <v>133</v>
      </c>
      <c r="G24" s="42"/>
      <c r="H24" s="42"/>
      <c r="I24" s="42"/>
      <c r="J24" s="42"/>
      <c r="K24" s="42"/>
      <c r="L24" s="21"/>
      <c r="M24" s="21"/>
      <c r="N24" s="21"/>
    </row>
    <row r="25" spans="1:14" ht="24" customHeight="1">
      <c r="A25" s="12">
        <v>21</v>
      </c>
      <c r="B25" s="66">
        <v>45370</v>
      </c>
      <c r="C25" s="42"/>
      <c r="D25" s="42" t="s">
        <v>38</v>
      </c>
      <c r="E25" s="42" t="s">
        <v>199</v>
      </c>
      <c r="F25" s="42" t="s">
        <v>133</v>
      </c>
      <c r="G25" s="42"/>
      <c r="H25" s="42"/>
      <c r="I25" s="42"/>
      <c r="J25" s="42"/>
      <c r="K25" s="42"/>
      <c r="L25" s="21"/>
      <c r="M25" s="21"/>
      <c r="N25" s="21"/>
    </row>
    <row r="26" spans="1:14" ht="21" customHeight="1">
      <c r="A26" s="12">
        <v>22</v>
      </c>
      <c r="B26" s="66">
        <v>45370</v>
      </c>
      <c r="C26" s="42"/>
      <c r="D26" s="42" t="s">
        <v>38</v>
      </c>
      <c r="E26" s="42" t="s">
        <v>197</v>
      </c>
      <c r="F26" s="42" t="s">
        <v>173</v>
      </c>
      <c r="G26" s="42"/>
      <c r="H26" s="42"/>
      <c r="I26" s="42"/>
      <c r="J26" s="42"/>
      <c r="K26" s="42"/>
      <c r="L26" s="21"/>
      <c r="M26" s="21"/>
      <c r="N26" s="21"/>
    </row>
    <row r="27" spans="1:14" ht="21" customHeight="1">
      <c r="A27" s="12">
        <v>23</v>
      </c>
      <c r="B27" s="66">
        <v>45372</v>
      </c>
      <c r="C27" s="42"/>
      <c r="D27" s="42" t="s">
        <v>38</v>
      </c>
      <c r="E27" s="42" t="s">
        <v>197</v>
      </c>
      <c r="F27" s="42" t="s">
        <v>173</v>
      </c>
      <c r="G27" s="42"/>
      <c r="H27" s="42"/>
      <c r="I27" s="42"/>
      <c r="J27" s="42"/>
      <c r="K27" s="42"/>
      <c r="L27" s="21"/>
      <c r="M27" s="21"/>
      <c r="N27" s="21"/>
    </row>
    <row r="28" spans="1:14" ht="21" customHeight="1">
      <c r="A28" s="12">
        <v>24</v>
      </c>
      <c r="B28" s="66">
        <v>45372</v>
      </c>
      <c r="C28" s="42"/>
      <c r="D28" s="42" t="s">
        <v>38</v>
      </c>
      <c r="E28" s="42" t="s">
        <v>71</v>
      </c>
      <c r="F28" s="42" t="s">
        <v>133</v>
      </c>
      <c r="G28" s="42"/>
      <c r="H28" s="42"/>
      <c r="I28" s="42"/>
      <c r="J28" s="42"/>
      <c r="K28" s="42"/>
      <c r="L28" s="21"/>
      <c r="M28" s="21"/>
      <c r="N28" s="21"/>
    </row>
    <row r="29" spans="1:14" ht="20.25" customHeight="1">
      <c r="A29" s="12">
        <v>25</v>
      </c>
      <c r="B29" s="66">
        <v>45372</v>
      </c>
      <c r="C29" s="42"/>
      <c r="D29" s="42" t="s">
        <v>38</v>
      </c>
      <c r="E29" s="42" t="s">
        <v>71</v>
      </c>
      <c r="F29" s="42" t="s">
        <v>133</v>
      </c>
      <c r="G29" s="42"/>
      <c r="H29" s="42"/>
      <c r="I29" s="42"/>
      <c r="J29" s="42"/>
      <c r="K29" s="42"/>
      <c r="L29" s="21"/>
      <c r="M29" s="21"/>
      <c r="N29" s="21"/>
    </row>
    <row r="30" spans="1:14" ht="21" customHeight="1">
      <c r="A30" s="12">
        <v>26</v>
      </c>
      <c r="B30" s="66">
        <v>45372</v>
      </c>
      <c r="C30" s="42"/>
      <c r="D30" s="42" t="s">
        <v>38</v>
      </c>
      <c r="E30" s="42" t="s">
        <v>71</v>
      </c>
      <c r="F30" s="42" t="s">
        <v>133</v>
      </c>
      <c r="G30" s="42"/>
      <c r="H30" s="42"/>
      <c r="I30" s="42"/>
      <c r="J30" s="42"/>
      <c r="K30" s="42"/>
      <c r="L30" s="21"/>
      <c r="M30" s="21"/>
      <c r="N30" s="21"/>
    </row>
    <row r="31" spans="1:14" ht="21.75" customHeight="1">
      <c r="A31" s="12">
        <v>27</v>
      </c>
      <c r="B31" s="66">
        <v>45372</v>
      </c>
      <c r="C31" s="42"/>
      <c r="D31" s="42" t="s">
        <v>38</v>
      </c>
      <c r="E31" s="42" t="s">
        <v>71</v>
      </c>
      <c r="F31" s="42" t="s">
        <v>133</v>
      </c>
      <c r="G31" s="42"/>
      <c r="H31" s="42"/>
      <c r="I31" s="42"/>
      <c r="J31" s="42"/>
      <c r="K31" s="42"/>
      <c r="L31" s="21"/>
      <c r="M31" s="21"/>
      <c r="N31" s="21"/>
    </row>
    <row r="32" spans="1:14" ht="21.75" customHeight="1">
      <c r="A32" s="12">
        <v>28</v>
      </c>
      <c r="B32" s="66">
        <v>45372</v>
      </c>
      <c r="C32" s="42"/>
      <c r="D32" s="42" t="s">
        <v>38</v>
      </c>
      <c r="E32" s="42" t="s">
        <v>71</v>
      </c>
      <c r="F32" s="42" t="s">
        <v>133</v>
      </c>
      <c r="G32" s="42"/>
      <c r="H32" s="42"/>
      <c r="I32" s="42"/>
      <c r="J32" s="42"/>
      <c r="K32" s="42"/>
      <c r="L32" s="21"/>
      <c r="M32" s="21"/>
      <c r="N32" s="21"/>
    </row>
    <row r="33" spans="1:14" ht="20.25" customHeight="1">
      <c r="A33" s="12">
        <v>29</v>
      </c>
      <c r="B33" s="66">
        <v>45372</v>
      </c>
      <c r="C33" s="42"/>
      <c r="D33" s="42" t="s">
        <v>38</v>
      </c>
      <c r="E33" s="42" t="s">
        <v>71</v>
      </c>
      <c r="F33" s="42" t="s">
        <v>133</v>
      </c>
      <c r="G33" s="42"/>
      <c r="H33" s="42"/>
      <c r="I33" s="42"/>
      <c r="J33" s="42"/>
      <c r="K33" s="42"/>
      <c r="L33" s="21"/>
      <c r="M33" s="21"/>
      <c r="N33" s="21"/>
    </row>
    <row r="34" spans="1:14" ht="21.75" customHeight="1">
      <c r="A34" s="12">
        <v>30</v>
      </c>
      <c r="B34" s="66">
        <v>45372</v>
      </c>
      <c r="C34" s="42"/>
      <c r="D34" s="42" t="s">
        <v>38</v>
      </c>
      <c r="E34" s="42" t="s">
        <v>71</v>
      </c>
      <c r="F34" s="42" t="s">
        <v>133</v>
      </c>
      <c r="G34" s="42"/>
      <c r="H34" s="42"/>
      <c r="I34" s="42"/>
      <c r="J34" s="42"/>
      <c r="K34" s="42"/>
      <c r="L34" s="21"/>
      <c r="M34" s="21"/>
      <c r="N34" s="21"/>
    </row>
    <row r="35" spans="1:14" ht="24" customHeight="1">
      <c r="A35" s="12">
        <v>31</v>
      </c>
      <c r="B35" s="66">
        <v>45372</v>
      </c>
      <c r="C35" s="42"/>
      <c r="D35" s="42" t="s">
        <v>38</v>
      </c>
      <c r="E35" s="42" t="s">
        <v>71</v>
      </c>
      <c r="F35" s="42" t="s">
        <v>133</v>
      </c>
      <c r="G35" s="42"/>
      <c r="H35" s="42"/>
      <c r="I35" s="42"/>
      <c r="J35" s="42"/>
      <c r="K35" s="42"/>
      <c r="L35" s="21"/>
      <c r="M35" s="21"/>
      <c r="N35" s="21"/>
    </row>
    <row r="36" spans="1:14" ht="21.75" customHeight="1">
      <c r="A36" s="12">
        <v>32</v>
      </c>
      <c r="B36" s="66">
        <v>45372</v>
      </c>
      <c r="C36" s="42"/>
      <c r="D36" s="42" t="s">
        <v>38</v>
      </c>
      <c r="E36" s="42" t="s">
        <v>71</v>
      </c>
      <c r="F36" s="42" t="s">
        <v>133</v>
      </c>
      <c r="G36" s="42"/>
      <c r="H36" s="42"/>
      <c r="I36" s="42"/>
      <c r="J36" s="42"/>
      <c r="K36" s="42"/>
      <c r="L36" s="21"/>
      <c r="M36" s="21"/>
      <c r="N36" s="21"/>
    </row>
    <row r="37" spans="1:14" ht="21" customHeight="1">
      <c r="A37" s="12">
        <v>33</v>
      </c>
      <c r="B37" s="66">
        <v>45376</v>
      </c>
      <c r="C37" s="42"/>
      <c r="D37" s="42" t="s">
        <v>38</v>
      </c>
      <c r="E37" s="42" t="s">
        <v>132</v>
      </c>
      <c r="F37" s="42" t="s">
        <v>133</v>
      </c>
      <c r="G37" s="42"/>
      <c r="H37" s="42"/>
      <c r="I37" s="42"/>
      <c r="J37" s="42"/>
      <c r="K37" s="42"/>
      <c r="L37" s="21"/>
      <c r="M37" s="21"/>
      <c r="N37" s="21"/>
    </row>
    <row r="38" spans="1:14" ht="22.5" customHeight="1">
      <c r="A38" s="12">
        <v>34</v>
      </c>
      <c r="B38" s="66">
        <v>45376</v>
      </c>
      <c r="C38" s="42"/>
      <c r="D38" s="42" t="s">
        <v>38</v>
      </c>
      <c r="E38" s="42" t="s">
        <v>132</v>
      </c>
      <c r="F38" s="42" t="s">
        <v>133</v>
      </c>
      <c r="G38" s="42"/>
      <c r="H38" s="42"/>
      <c r="I38" s="42"/>
      <c r="J38" s="42"/>
      <c r="K38" s="42"/>
      <c r="L38" s="21"/>
      <c r="M38" s="21"/>
      <c r="N38" s="21"/>
    </row>
    <row r="39" spans="1:14" ht="24" customHeight="1">
      <c r="A39" s="12">
        <v>35</v>
      </c>
      <c r="B39" s="66">
        <v>45376</v>
      </c>
      <c r="C39" s="42"/>
      <c r="D39" s="42" t="s">
        <v>38</v>
      </c>
      <c r="E39" s="42" t="s">
        <v>132</v>
      </c>
      <c r="F39" s="42" t="s">
        <v>133</v>
      </c>
      <c r="G39" s="42"/>
      <c r="H39" s="42"/>
      <c r="I39" s="42"/>
      <c r="J39" s="42"/>
      <c r="K39" s="42"/>
      <c r="L39" s="21"/>
      <c r="M39" s="21"/>
      <c r="N39" s="21"/>
    </row>
    <row r="40" spans="1:14" ht="21.75" customHeight="1">
      <c r="A40" s="12">
        <v>36</v>
      </c>
      <c r="B40" s="66">
        <v>45377</v>
      </c>
      <c r="C40" s="42"/>
      <c r="D40" s="42" t="s">
        <v>38</v>
      </c>
      <c r="E40" s="42" t="s">
        <v>132</v>
      </c>
      <c r="F40" s="42" t="s">
        <v>133</v>
      </c>
      <c r="G40" s="42"/>
      <c r="H40" s="42"/>
      <c r="I40" s="42"/>
      <c r="J40" s="42"/>
      <c r="K40" s="42"/>
      <c r="L40" s="21"/>
      <c r="M40" s="21"/>
      <c r="N40" s="21"/>
    </row>
    <row r="41" spans="1:14" ht="22.5" customHeight="1">
      <c r="A41" s="12">
        <v>37</v>
      </c>
      <c r="B41" s="66">
        <v>45377</v>
      </c>
      <c r="C41" s="42"/>
      <c r="D41" s="42" t="s">
        <v>38</v>
      </c>
      <c r="E41" s="42" t="s">
        <v>200</v>
      </c>
      <c r="F41" s="42" t="s">
        <v>201</v>
      </c>
      <c r="G41" s="42"/>
      <c r="H41" s="42"/>
      <c r="I41" s="42"/>
      <c r="J41" s="42"/>
      <c r="K41" s="42"/>
      <c r="L41" s="21"/>
      <c r="M41" s="21"/>
      <c r="N41" s="21"/>
    </row>
    <row r="42" spans="1:14" ht="21.75" customHeight="1">
      <c r="A42" s="21"/>
      <c r="B42" s="41"/>
      <c r="C42" s="42"/>
      <c r="D42" s="42"/>
      <c r="E42" s="42"/>
      <c r="F42" s="42"/>
      <c r="G42" s="42"/>
      <c r="H42" s="42"/>
      <c r="I42" s="42"/>
      <c r="J42" s="42"/>
      <c r="K42" s="42"/>
      <c r="L42" s="21"/>
      <c r="M42" s="21"/>
      <c r="N42" s="21"/>
    </row>
    <row r="43" spans="1:14" ht="20.25" customHeight="1">
      <c r="A43" s="21"/>
      <c r="B43" s="41"/>
      <c r="C43" s="42"/>
      <c r="D43" s="42"/>
      <c r="E43" s="42"/>
      <c r="F43" s="42"/>
      <c r="G43" s="42"/>
      <c r="H43" s="42"/>
      <c r="I43" s="42"/>
      <c r="J43" s="42"/>
      <c r="K43" s="42"/>
      <c r="L43" s="21"/>
      <c r="M43" s="21"/>
      <c r="N43" s="21"/>
    </row>
    <row r="44" spans="1:14" ht="21" customHeight="1">
      <c r="A44" s="21"/>
      <c r="B44" s="41"/>
      <c r="C44" s="42"/>
      <c r="D44" s="42"/>
      <c r="E44" s="42"/>
      <c r="F44" s="42"/>
      <c r="G44" s="42"/>
      <c r="H44" s="42"/>
      <c r="I44" s="42"/>
      <c r="J44" s="42"/>
      <c r="K44" s="42"/>
      <c r="L44" s="21"/>
      <c r="M44" s="21"/>
      <c r="N44" s="21"/>
    </row>
    <row r="45" spans="1:14" ht="22.5" customHeight="1">
      <c r="A45" s="21"/>
      <c r="B45" s="41"/>
      <c r="C45" s="42"/>
      <c r="D45" s="42"/>
      <c r="E45" s="42"/>
      <c r="F45" s="42"/>
      <c r="G45" s="42"/>
      <c r="H45" s="42"/>
      <c r="I45" s="42"/>
      <c r="J45" s="42"/>
      <c r="K45" s="42"/>
      <c r="L45" s="21"/>
      <c r="M45" s="21"/>
      <c r="N45" s="21"/>
    </row>
    <row r="46" spans="1:14" ht="22.5" customHeight="1">
      <c r="A46" s="21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21"/>
      <c r="M46" s="21"/>
      <c r="N46" s="21"/>
    </row>
    <row r="47" spans="1:14" ht="15.75">
      <c r="A47" s="21"/>
      <c r="B47" s="41"/>
      <c r="C47" s="42"/>
      <c r="D47" s="42"/>
      <c r="E47" s="42"/>
      <c r="F47" s="42"/>
      <c r="G47" s="42"/>
      <c r="H47" s="42"/>
      <c r="I47" s="42"/>
      <c r="J47" s="42"/>
      <c r="K47" s="42"/>
      <c r="L47" s="21"/>
      <c r="M47" s="21"/>
      <c r="N47" s="21"/>
    </row>
    <row r="48" spans="1:14" ht="15.75">
      <c r="B48" s="43"/>
      <c r="C48" s="43"/>
      <c r="D48" s="43"/>
      <c r="E48" s="43"/>
      <c r="F48" s="43"/>
      <c r="G48" s="43"/>
      <c r="H48" s="43"/>
      <c r="I48" s="43"/>
      <c r="J48" s="43"/>
      <c r="K48" s="43"/>
    </row>
    <row r="49" spans="2:11" ht="15.75">
      <c r="B49" s="43"/>
      <c r="C49" s="43"/>
      <c r="D49" s="43"/>
      <c r="E49" s="43"/>
      <c r="F49" s="43"/>
      <c r="G49" s="43"/>
      <c r="H49" s="43"/>
      <c r="I49" s="43"/>
      <c r="J49" s="43"/>
      <c r="K49" s="43"/>
    </row>
    <row r="50" spans="2:11" ht="15.75">
      <c r="B50" s="43"/>
      <c r="C50" s="43"/>
      <c r="D50" s="43"/>
      <c r="E50" s="43"/>
      <c r="F50" s="43"/>
      <c r="G50" s="43"/>
      <c r="H50" s="43"/>
      <c r="I50" s="43"/>
      <c r="J50" s="43"/>
      <c r="K50" s="43"/>
    </row>
    <row r="51" spans="2:11" ht="15.75">
      <c r="B51" s="43"/>
      <c r="C51" s="43"/>
      <c r="D51" s="43"/>
      <c r="E51" s="43"/>
      <c r="F51" s="43"/>
      <c r="G51" s="43"/>
      <c r="H51" s="43"/>
      <c r="I51" s="43"/>
      <c r="J51" s="43"/>
      <c r="K51" s="43"/>
    </row>
    <row r="52" spans="2:11" ht="15.75">
      <c r="B52" s="43"/>
      <c r="C52" s="43"/>
      <c r="D52" s="43"/>
      <c r="E52" s="43"/>
      <c r="F52" s="43"/>
      <c r="G52" s="43"/>
      <c r="H52" s="43"/>
      <c r="I52" s="43"/>
      <c r="J52" s="43"/>
      <c r="K52" s="43"/>
    </row>
    <row r="53" spans="2:11" ht="15.75">
      <c r="B53" s="43"/>
      <c r="C53" s="43"/>
      <c r="D53" s="43"/>
      <c r="E53" s="43"/>
      <c r="F53" s="43"/>
      <c r="G53" s="43"/>
      <c r="H53" s="43"/>
      <c r="I53" s="43"/>
      <c r="J53" s="43"/>
      <c r="K53" s="43"/>
    </row>
  </sheetData>
  <autoFilter ref="D3:D41"/>
  <mergeCells count="10">
    <mergeCell ref="F3:F4"/>
    <mergeCell ref="G3:G4"/>
    <mergeCell ref="H3:H4"/>
    <mergeCell ref="I3:K3"/>
    <mergeCell ref="A1:C1"/>
    <mergeCell ref="E3:E4"/>
    <mergeCell ref="A3:A4"/>
    <mergeCell ref="B3:B4"/>
    <mergeCell ref="D3:D4"/>
    <mergeCell ref="C3:C4"/>
  </mergeCells>
  <printOptions horizontalCentered="1"/>
  <pageMargins left="0.17" right="0.17" top="1.24" bottom="0.59" header="0.59" footer="0.31496062992126"/>
  <pageSetup scale="80" orientation="landscape" r:id="rId1"/>
  <headerFooter>
    <oddHeader>&amp;L&amp;"Nyala,Negrita"&amp;12&amp;K06-007     MINISTERIO DE INTERIOR Y POLICIA&amp;"Nyala,Normal" &amp;C&amp;"-,Negrita"&amp;12&amp;K06-003
&amp;"Nyala,Negrita"&amp;13&amp;K03-031INFORME MENSUAL 
INFORMACION ESTADISTICA  &amp;R&amp;"Nyala,Negrita"&amp;12&amp;KC00000 AÑO 2020</oddHeader>
    <oddFooter>&amp;C&amp;"-,Negrita"Dirección de Planificación y Desarrollo / Departamento de Estadísticas &amp;R&amp;P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249977111117893"/>
  </sheetPr>
  <dimension ref="A1:J11"/>
  <sheetViews>
    <sheetView zoomScaleNormal="100" zoomScalePageLayoutView="70" workbookViewId="0">
      <pane xSplit="1" ySplit="4" topLeftCell="B5" activePane="bottomRight" state="frozen"/>
      <selection pane="topRight" activeCell="B1" sqref="B1"/>
      <selection pane="bottomLeft" activeCell="A8" sqref="A8"/>
      <selection pane="bottomRight" activeCell="E3" sqref="E3:E4"/>
    </sheetView>
  </sheetViews>
  <sheetFormatPr baseColWidth="10" defaultColWidth="11.42578125" defaultRowHeight="15"/>
  <cols>
    <col min="1" max="1" width="3.42578125" customWidth="1"/>
    <col min="2" max="2" width="12.28515625" customWidth="1"/>
    <col min="3" max="3" width="14.85546875" customWidth="1"/>
    <col min="4" max="4" width="8.85546875" customWidth="1"/>
    <col min="5" max="5" width="18.140625" customWidth="1"/>
    <col min="6" max="6" width="17.5703125" customWidth="1"/>
    <col min="7" max="7" width="28" customWidth="1"/>
    <col min="8" max="8" width="14.28515625" customWidth="1"/>
    <col min="9" max="9" width="28.42578125" customWidth="1"/>
    <col min="10" max="10" width="24.28515625" customWidth="1"/>
  </cols>
  <sheetData>
    <row r="1" spans="1:10" ht="18.75" customHeight="1">
      <c r="A1" s="121" t="s">
        <v>277</v>
      </c>
      <c r="B1" s="121"/>
      <c r="C1" s="121"/>
    </row>
    <row r="3" spans="1:10" ht="34.5" customHeight="1">
      <c r="A3" s="114" t="s">
        <v>15</v>
      </c>
      <c r="B3" s="105" t="s">
        <v>16</v>
      </c>
      <c r="C3" s="105" t="s">
        <v>202</v>
      </c>
      <c r="D3" s="105" t="s">
        <v>119</v>
      </c>
      <c r="E3" s="105" t="s">
        <v>20</v>
      </c>
      <c r="F3" s="105" t="s">
        <v>21</v>
      </c>
      <c r="G3" s="105" t="s">
        <v>25</v>
      </c>
      <c r="H3" s="105" t="s">
        <v>26</v>
      </c>
      <c r="I3" s="107" t="s">
        <v>27</v>
      </c>
      <c r="J3" s="108"/>
    </row>
    <row r="4" spans="1:10" ht="27" customHeight="1">
      <c r="A4" s="115"/>
      <c r="B4" s="115"/>
      <c r="C4" s="115"/>
      <c r="D4" s="106"/>
      <c r="E4" s="106"/>
      <c r="F4" s="106"/>
      <c r="G4" s="106"/>
      <c r="H4" s="106"/>
      <c r="I4" s="10" t="s">
        <v>28</v>
      </c>
      <c r="J4" s="10" t="s">
        <v>29</v>
      </c>
    </row>
    <row r="5" spans="1:10" s="50" customFormat="1" ht="19.5" customHeight="1">
      <c r="A5" s="48">
        <v>1</v>
      </c>
      <c r="B5" s="49">
        <v>45356</v>
      </c>
      <c r="C5" s="49"/>
      <c r="D5" s="49" t="s">
        <v>33</v>
      </c>
      <c r="E5" s="49" t="s">
        <v>153</v>
      </c>
      <c r="F5" s="49" t="s">
        <v>153</v>
      </c>
      <c r="G5" s="49"/>
      <c r="H5" s="49"/>
      <c r="I5" s="49"/>
      <c r="J5" s="49"/>
    </row>
    <row r="6" spans="1:10" s="43" customFormat="1" ht="21" customHeight="1">
      <c r="A6" s="55">
        <v>2</v>
      </c>
      <c r="B6" s="49">
        <v>45358</v>
      </c>
      <c r="C6" s="49"/>
      <c r="D6" s="49" t="s">
        <v>33</v>
      </c>
      <c r="E6" s="49" t="s">
        <v>203</v>
      </c>
      <c r="F6" s="49" t="s">
        <v>204</v>
      </c>
      <c r="G6" s="49" t="s">
        <v>79</v>
      </c>
      <c r="H6" s="49"/>
      <c r="I6" s="49" t="s">
        <v>205</v>
      </c>
      <c r="J6" s="49" t="s">
        <v>52</v>
      </c>
    </row>
    <row r="7" spans="1:10" ht="20.25" customHeight="1">
      <c r="A7" s="12">
        <v>3</v>
      </c>
      <c r="B7" s="49">
        <v>45358</v>
      </c>
      <c r="C7" s="49"/>
      <c r="D7" s="49" t="s">
        <v>33</v>
      </c>
      <c r="E7" s="49" t="s">
        <v>203</v>
      </c>
      <c r="F7" s="49" t="s">
        <v>204</v>
      </c>
      <c r="G7" s="49" t="s">
        <v>206</v>
      </c>
      <c r="H7" s="49"/>
      <c r="I7" s="49" t="s">
        <v>205</v>
      </c>
      <c r="J7" s="49" t="s">
        <v>52</v>
      </c>
    </row>
    <row r="8" spans="1:10" ht="21.75" customHeight="1">
      <c r="A8" s="12">
        <v>4</v>
      </c>
      <c r="B8" s="49">
        <v>45358</v>
      </c>
      <c r="C8" s="49"/>
      <c r="D8" s="49" t="s">
        <v>33</v>
      </c>
      <c r="E8" s="49" t="s">
        <v>203</v>
      </c>
      <c r="F8" s="49" t="s">
        <v>204</v>
      </c>
      <c r="G8" s="49" t="s">
        <v>206</v>
      </c>
      <c r="H8" s="49"/>
      <c r="I8" s="49" t="s">
        <v>205</v>
      </c>
      <c r="J8" s="49" t="s">
        <v>52</v>
      </c>
    </row>
    <row r="9" spans="1:10" ht="20.25" customHeight="1">
      <c r="A9" s="12">
        <v>5</v>
      </c>
      <c r="B9" s="49">
        <v>45358</v>
      </c>
      <c r="C9" s="49"/>
      <c r="D9" s="49" t="s">
        <v>38</v>
      </c>
      <c r="E9" s="49" t="s">
        <v>203</v>
      </c>
      <c r="F9" s="49" t="s">
        <v>204</v>
      </c>
      <c r="G9" s="49" t="s">
        <v>207</v>
      </c>
      <c r="H9" s="49"/>
      <c r="I9" s="49" t="s">
        <v>205</v>
      </c>
      <c r="J9" s="49" t="s">
        <v>52</v>
      </c>
    </row>
    <row r="10" spans="1:10">
      <c r="A10" s="3"/>
      <c r="B10" s="3"/>
      <c r="C10" s="3"/>
      <c r="D10" s="3"/>
      <c r="E10" s="3"/>
      <c r="F10" s="3"/>
      <c r="G10" s="3"/>
      <c r="H10" s="3"/>
      <c r="I10" s="3"/>
      <c r="J10" s="3"/>
    </row>
    <row r="11" spans="1:10">
      <c r="A11" s="3"/>
      <c r="B11" s="3"/>
      <c r="C11" s="3"/>
      <c r="D11" s="3"/>
      <c r="E11" s="3"/>
      <c r="F11" s="3"/>
      <c r="G11" s="3"/>
      <c r="H11" s="3"/>
      <c r="I11" s="3"/>
      <c r="J11" s="3"/>
    </row>
  </sheetData>
  <mergeCells count="10">
    <mergeCell ref="A1:C1"/>
    <mergeCell ref="I3:J3"/>
    <mergeCell ref="A3:A4"/>
    <mergeCell ref="B3:B4"/>
    <mergeCell ref="D3:D4"/>
    <mergeCell ref="F3:F4"/>
    <mergeCell ref="G3:G4"/>
    <mergeCell ref="H3:H4"/>
    <mergeCell ref="C3:C4"/>
    <mergeCell ref="E3:E4"/>
  </mergeCells>
  <printOptions horizontalCentered="1"/>
  <pageMargins left="0.17" right="0.17" top="1.3" bottom="0.59" header="0.64" footer="0.31496062992126"/>
  <pageSetup scale="78" orientation="landscape" r:id="rId1"/>
  <headerFooter>
    <oddHeader>&amp;L&amp;"Nyala,Negrita"&amp;12&amp;K06-006     MINISTERIO DE INTERIOR Y POLICIA&amp;"Nyala,Normal" &amp;C&amp;"-,Negrita"&amp;12&amp;K06-002
&amp;"Nyala,Negrita"&amp;13&amp;K03-030INFORME MENSUAL 
INFORMACION ESTADISTICA  &amp;R&amp;"Nyala,Negrita"&amp;12&amp;KC00000 AÑO 2020</oddHeader>
    <oddFooter>&amp;C&amp;"-,Negrita"Dirección de Planificación y Desarrollo / Departamento de Estadísticas &amp;R&amp;P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</sheetPr>
  <dimension ref="A1:K20"/>
  <sheetViews>
    <sheetView topLeftCell="A4" zoomScaleNormal="100" zoomScalePageLayoutView="85" workbookViewId="0">
      <pane xSplit="1" ySplit="4" topLeftCell="B8" activePane="bottomRight" state="frozen"/>
      <selection pane="topRight" activeCell="B4" sqref="B4"/>
      <selection pane="bottomLeft" activeCell="A8" sqref="A8"/>
      <selection pane="bottomRight" activeCell="D6" sqref="D6:D7"/>
    </sheetView>
  </sheetViews>
  <sheetFormatPr baseColWidth="10" defaultColWidth="11.42578125" defaultRowHeight="15"/>
  <cols>
    <col min="1" max="1" width="4.5703125" customWidth="1"/>
    <col min="2" max="2" width="11.7109375" customWidth="1"/>
    <col min="3" max="3" width="12.28515625" customWidth="1"/>
    <col min="4" max="4" width="37.85546875" customWidth="1"/>
    <col min="5" max="5" width="9.42578125" customWidth="1"/>
    <col min="6" max="6" width="10.140625" customWidth="1"/>
    <col min="7" max="7" width="16.28515625" customWidth="1"/>
    <col min="8" max="8" width="27.85546875" customWidth="1"/>
    <col min="9" max="10" width="12.42578125" customWidth="1"/>
    <col min="11" max="11" width="12.7109375" customWidth="1"/>
  </cols>
  <sheetData>
    <row r="1" spans="1:11" ht="14.2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8">
      <c r="A2" s="112" t="s">
        <v>13</v>
      </c>
      <c r="B2" s="112"/>
      <c r="C2" s="112"/>
      <c r="D2" s="112"/>
      <c r="E2" s="112"/>
      <c r="F2" s="112"/>
      <c r="G2" s="5"/>
      <c r="H2" s="5"/>
      <c r="I2" s="7"/>
      <c r="J2" s="7"/>
      <c r="K2" s="7"/>
    </row>
    <row r="3" spans="1:11" ht="6" customHeight="1">
      <c r="A3" s="2"/>
      <c r="B3" s="3"/>
      <c r="C3" s="3"/>
      <c r="D3" s="3"/>
      <c r="E3" s="3"/>
      <c r="F3" s="3"/>
      <c r="G3" s="3"/>
      <c r="H3" s="3"/>
      <c r="I3" s="3"/>
      <c r="J3" s="3"/>
      <c r="K3" s="3"/>
    </row>
    <row r="4" spans="1:11" ht="19.5" customHeight="1">
      <c r="A4" s="113" t="s">
        <v>8</v>
      </c>
      <c r="B4" s="113"/>
      <c r="C4" s="113"/>
      <c r="D4" s="113"/>
      <c r="E4" s="113"/>
      <c r="F4" s="113"/>
      <c r="G4" s="113"/>
      <c r="H4" s="113"/>
      <c r="I4" s="9"/>
      <c r="J4" s="9"/>
      <c r="K4" s="9"/>
    </row>
    <row r="5" spans="1:11" ht="15.75">
      <c r="A5" s="4"/>
      <c r="B5" s="4"/>
      <c r="C5" s="4"/>
      <c r="D5" s="3"/>
      <c r="E5" s="3"/>
      <c r="F5" s="3"/>
      <c r="G5" s="3"/>
      <c r="H5" s="3"/>
      <c r="I5" s="3"/>
      <c r="J5" s="3"/>
      <c r="K5" s="3"/>
    </row>
    <row r="6" spans="1:11" ht="37.5" customHeight="1">
      <c r="A6" s="114" t="s">
        <v>15</v>
      </c>
      <c r="B6" s="105" t="s">
        <v>196</v>
      </c>
      <c r="C6" s="105" t="s">
        <v>202</v>
      </c>
      <c r="D6" s="105" t="s">
        <v>18</v>
      </c>
      <c r="E6" s="105" t="s">
        <v>119</v>
      </c>
      <c r="F6" s="105" t="s">
        <v>22</v>
      </c>
      <c r="G6" s="105" t="s">
        <v>20</v>
      </c>
      <c r="H6" s="105" t="s">
        <v>208</v>
      </c>
      <c r="I6" s="107" t="s">
        <v>27</v>
      </c>
      <c r="J6" s="108"/>
      <c r="K6" s="109"/>
    </row>
    <row r="7" spans="1:11" ht="30" customHeight="1">
      <c r="A7" s="115"/>
      <c r="B7" s="115"/>
      <c r="C7" s="115"/>
      <c r="D7" s="115"/>
      <c r="E7" s="106"/>
      <c r="F7" s="106"/>
      <c r="G7" s="106"/>
      <c r="H7" s="106"/>
      <c r="I7" s="10" t="s">
        <v>28</v>
      </c>
      <c r="J7" s="10" t="s">
        <v>29</v>
      </c>
      <c r="K7" s="11" t="s">
        <v>30</v>
      </c>
    </row>
    <row r="8" spans="1:11" ht="43.5" customHeight="1">
      <c r="A8" s="12">
        <v>1</v>
      </c>
      <c r="B8" s="19"/>
      <c r="C8" s="12"/>
      <c r="D8" s="13"/>
      <c r="E8" s="13"/>
      <c r="F8" s="13"/>
      <c r="G8" s="13"/>
      <c r="H8" s="46"/>
      <c r="I8" s="13"/>
      <c r="J8" s="13"/>
      <c r="K8" s="13"/>
    </row>
    <row r="9" spans="1:11" ht="34.5" customHeight="1">
      <c r="A9" s="12">
        <v>2</v>
      </c>
      <c r="B9" s="12"/>
      <c r="C9" s="12"/>
      <c r="D9" s="13"/>
      <c r="E9" s="13"/>
      <c r="F9" s="13"/>
      <c r="G9" s="13"/>
      <c r="H9" s="13"/>
      <c r="I9" s="13"/>
      <c r="J9" s="13"/>
      <c r="K9" s="13"/>
    </row>
    <row r="10" spans="1:11" ht="34.5" customHeight="1">
      <c r="A10" s="12">
        <v>3</v>
      </c>
      <c r="B10" s="12"/>
      <c r="C10" s="12"/>
      <c r="D10" s="13"/>
      <c r="E10" s="13"/>
      <c r="F10" s="13"/>
      <c r="G10" s="13"/>
      <c r="H10" s="13"/>
      <c r="I10" s="13"/>
      <c r="J10" s="13"/>
      <c r="K10" s="13"/>
    </row>
    <row r="11" spans="1:11" ht="34.5" customHeight="1">
      <c r="A11" s="12">
        <v>4</v>
      </c>
      <c r="B11" s="12"/>
      <c r="C11" s="12"/>
      <c r="D11" s="13"/>
      <c r="E11" s="13"/>
      <c r="F11" s="13"/>
      <c r="G11" s="13"/>
      <c r="H11" s="13"/>
      <c r="I11" s="13"/>
      <c r="J11" s="13"/>
      <c r="K11" s="13"/>
    </row>
    <row r="12" spans="1:11" ht="34.5" customHeight="1">
      <c r="A12" s="12">
        <v>5</v>
      </c>
      <c r="B12" s="12"/>
      <c r="C12" s="12"/>
      <c r="D12" s="13"/>
      <c r="E12" s="13"/>
      <c r="F12" s="13"/>
      <c r="G12" s="13"/>
      <c r="H12" s="13"/>
      <c r="I12" s="13"/>
      <c r="J12" s="13"/>
      <c r="K12" s="13"/>
    </row>
    <row r="13" spans="1:11" ht="34.5" customHeight="1">
      <c r="A13" s="12">
        <v>6</v>
      </c>
      <c r="B13" s="12"/>
      <c r="C13" s="12"/>
      <c r="D13" s="13"/>
      <c r="E13" s="13"/>
      <c r="F13" s="13"/>
      <c r="G13" s="13"/>
      <c r="H13" s="13"/>
      <c r="I13" s="13"/>
      <c r="J13" s="13"/>
      <c r="K13" s="13"/>
    </row>
    <row r="14" spans="1:11" ht="34.5" customHeight="1">
      <c r="A14" s="12">
        <v>7</v>
      </c>
      <c r="B14" s="12"/>
      <c r="C14" s="12"/>
      <c r="D14" s="13"/>
      <c r="E14" s="13"/>
      <c r="F14" s="13"/>
      <c r="G14" s="13"/>
      <c r="H14" s="13"/>
      <c r="I14" s="13"/>
      <c r="J14" s="13"/>
      <c r="K14" s="13"/>
    </row>
    <row r="15" spans="1:11" ht="34.5" customHeight="1">
      <c r="A15" s="12">
        <v>8</v>
      </c>
      <c r="B15" s="12"/>
      <c r="C15" s="12"/>
      <c r="D15" s="13"/>
      <c r="E15" s="13"/>
      <c r="F15" s="13"/>
      <c r="G15" s="13"/>
      <c r="H15" s="13"/>
      <c r="I15" s="13"/>
      <c r="J15" s="13"/>
      <c r="K15" s="13" t="s">
        <v>195</v>
      </c>
    </row>
    <row r="16" spans="1:11" ht="34.5" customHeight="1">
      <c r="A16" s="12">
        <v>9</v>
      </c>
      <c r="B16" s="12"/>
      <c r="C16" s="12"/>
      <c r="D16" s="13"/>
      <c r="E16" s="13"/>
      <c r="F16" s="13"/>
      <c r="G16" s="13"/>
      <c r="H16" s="13"/>
      <c r="I16" s="13"/>
      <c r="J16" s="13"/>
      <c r="K16" s="13"/>
    </row>
    <row r="17" spans="1:11" ht="34.5" customHeight="1">
      <c r="A17" s="12">
        <v>10</v>
      </c>
      <c r="B17" s="12"/>
      <c r="C17" s="12"/>
      <c r="D17" s="13"/>
      <c r="E17" s="13"/>
      <c r="F17" s="13"/>
      <c r="G17" s="13"/>
      <c r="H17" s="13"/>
      <c r="I17" s="13"/>
      <c r="J17" s="13"/>
      <c r="K17" s="13"/>
    </row>
    <row r="18" spans="1:11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</row>
    <row r="19" spans="1:11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</row>
    <row r="20" spans="1:11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</row>
  </sheetData>
  <mergeCells count="11">
    <mergeCell ref="A2:F2"/>
    <mergeCell ref="A6:A7"/>
    <mergeCell ref="B6:B7"/>
    <mergeCell ref="C6:C7"/>
    <mergeCell ref="D6:D7"/>
    <mergeCell ref="E6:E7"/>
    <mergeCell ref="F6:F7"/>
    <mergeCell ref="I6:K6"/>
    <mergeCell ref="A4:H4"/>
    <mergeCell ref="G6:G7"/>
    <mergeCell ref="H6:H7"/>
  </mergeCells>
  <printOptions horizontalCentered="1"/>
  <pageMargins left="0.17" right="0.17" top="1.18" bottom="0.59" header="0.51" footer="0.31496062992126"/>
  <pageSetup scale="65" orientation="landscape" r:id="rId1"/>
  <headerFooter>
    <oddHeader>&amp;L&amp;"Nyala,Negrita"&amp;12&amp;K06-008      MINISTERIO DE INTERIOR Y POLICIA&amp;"Nyala,Normal" &amp;C&amp;"-,Negrita"&amp;12&amp;K06-004
&amp;"Nyala,Negrita"&amp;13&amp;K03-032INFORME MENSUAL 
INFORMACION ESTADISTICA  &amp;R&amp;"Nyala,Negrita"&amp;12&amp;KC00000AÑO 2020</oddHeader>
    <oddFooter>&amp;C&amp;"-,Negrita"Dirección de Planificación y Desarrollo / Departamento de Estadísticas &amp;R&amp;P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</sheetPr>
  <dimension ref="A1:K20"/>
  <sheetViews>
    <sheetView topLeftCell="A2" zoomScaleNormal="100" zoomScalePageLayoutView="70" workbookViewId="0">
      <pane xSplit="1" ySplit="6" topLeftCell="B8" activePane="bottomRight" state="frozen"/>
      <selection pane="topRight" activeCell="B2" sqref="B2"/>
      <selection pane="bottomLeft" activeCell="A8" sqref="A8"/>
      <selection pane="bottomRight" activeCell="D6" sqref="D6:D7"/>
    </sheetView>
  </sheetViews>
  <sheetFormatPr baseColWidth="10" defaultColWidth="11.42578125" defaultRowHeight="15"/>
  <cols>
    <col min="1" max="1" width="4.5703125" customWidth="1"/>
    <col min="2" max="2" width="11.7109375" customWidth="1"/>
    <col min="3" max="3" width="12.28515625" customWidth="1"/>
    <col min="4" max="4" width="25" customWidth="1"/>
    <col min="5" max="5" width="9.42578125" customWidth="1"/>
    <col min="6" max="6" width="9.140625" customWidth="1"/>
    <col min="7" max="7" width="16.28515625" customWidth="1"/>
    <col min="8" max="8" width="27.85546875" customWidth="1"/>
    <col min="9" max="10" width="12.42578125" customWidth="1"/>
    <col min="11" max="11" width="12.7109375" customWidth="1"/>
  </cols>
  <sheetData>
    <row r="1" spans="1:11" ht="14.2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8">
      <c r="A2" s="112" t="s">
        <v>13</v>
      </c>
      <c r="B2" s="112"/>
      <c r="C2" s="112"/>
      <c r="D2" s="112"/>
      <c r="E2" s="112"/>
      <c r="F2" s="112"/>
      <c r="G2" s="5"/>
      <c r="H2" s="5"/>
      <c r="I2" s="7"/>
      <c r="J2" s="7"/>
      <c r="K2" s="7"/>
    </row>
    <row r="3" spans="1:11" ht="6" customHeight="1">
      <c r="A3" s="2"/>
      <c r="B3" s="3"/>
      <c r="C3" s="3"/>
      <c r="D3" s="3"/>
      <c r="E3" s="3"/>
      <c r="F3" s="3"/>
      <c r="G3" s="3"/>
      <c r="H3" s="3"/>
      <c r="I3" s="3"/>
      <c r="J3" s="3"/>
      <c r="K3" s="3"/>
    </row>
    <row r="4" spans="1:11" ht="19.5" customHeight="1">
      <c r="A4" s="113" t="s">
        <v>9</v>
      </c>
      <c r="B4" s="113"/>
      <c r="C4" s="113"/>
      <c r="D4" s="113"/>
      <c r="E4" s="113"/>
      <c r="F4" s="113"/>
      <c r="G4" s="113"/>
      <c r="H4" s="113"/>
      <c r="I4" s="9"/>
      <c r="J4" s="9"/>
      <c r="K4" s="9"/>
    </row>
    <row r="5" spans="1:11" ht="15.75">
      <c r="A5" s="4"/>
      <c r="B5" s="4"/>
      <c r="C5" s="4"/>
      <c r="D5" s="3"/>
      <c r="E5" s="3"/>
      <c r="F5" s="3"/>
      <c r="G5" s="3"/>
      <c r="H5" s="3"/>
      <c r="I5" s="3"/>
      <c r="J5" s="3"/>
      <c r="K5" s="3"/>
    </row>
    <row r="6" spans="1:11" ht="37.5" customHeight="1">
      <c r="A6" s="114" t="s">
        <v>15</v>
      </c>
      <c r="B6" s="105" t="s">
        <v>196</v>
      </c>
      <c r="C6" s="105" t="s">
        <v>202</v>
      </c>
      <c r="D6" s="105" t="s">
        <v>18</v>
      </c>
      <c r="E6" s="105" t="s">
        <v>119</v>
      </c>
      <c r="F6" s="105" t="s">
        <v>22</v>
      </c>
      <c r="G6" s="105" t="s">
        <v>20</v>
      </c>
      <c r="H6" s="105" t="s">
        <v>208</v>
      </c>
      <c r="I6" s="107" t="s">
        <v>27</v>
      </c>
      <c r="J6" s="108"/>
      <c r="K6" s="109"/>
    </row>
    <row r="7" spans="1:11" ht="30" customHeight="1">
      <c r="A7" s="115"/>
      <c r="B7" s="115"/>
      <c r="C7" s="115"/>
      <c r="D7" s="115"/>
      <c r="E7" s="106"/>
      <c r="F7" s="106"/>
      <c r="G7" s="106"/>
      <c r="H7" s="106"/>
      <c r="I7" s="10" t="s">
        <v>28</v>
      </c>
      <c r="J7" s="10" t="s">
        <v>29</v>
      </c>
      <c r="K7" s="11" t="s">
        <v>30</v>
      </c>
    </row>
    <row r="8" spans="1:11" ht="34.5" customHeight="1">
      <c r="A8" s="12">
        <v>1</v>
      </c>
      <c r="B8" s="12"/>
      <c r="C8" s="12"/>
      <c r="D8" s="13"/>
      <c r="E8" s="13"/>
      <c r="F8" s="13"/>
      <c r="G8" s="13"/>
      <c r="H8" s="13"/>
      <c r="I8" s="13"/>
      <c r="J8" s="13"/>
      <c r="K8" s="13"/>
    </row>
    <row r="9" spans="1:11" ht="34.5" customHeight="1">
      <c r="A9" s="12">
        <v>2</v>
      </c>
      <c r="B9" s="12"/>
      <c r="C9" s="12"/>
      <c r="D9" s="13"/>
      <c r="E9" s="13"/>
      <c r="F9" s="13"/>
      <c r="G9" s="13"/>
      <c r="H9" s="13"/>
      <c r="I9" s="13"/>
      <c r="J9" s="13"/>
      <c r="K9" s="13"/>
    </row>
    <row r="10" spans="1:11" ht="34.5" customHeight="1">
      <c r="A10" s="12">
        <v>3</v>
      </c>
      <c r="B10" s="12"/>
      <c r="C10" s="12"/>
      <c r="D10" s="13"/>
      <c r="E10" s="13"/>
      <c r="F10" s="13"/>
      <c r="G10" s="13"/>
      <c r="H10" s="13"/>
      <c r="I10" s="13"/>
      <c r="J10" s="13"/>
      <c r="K10" s="13"/>
    </row>
    <row r="11" spans="1:11" ht="34.5" customHeight="1">
      <c r="A11" s="12">
        <v>4</v>
      </c>
      <c r="B11" s="12"/>
      <c r="C11" s="12"/>
      <c r="D11" s="13"/>
      <c r="E11" s="13"/>
      <c r="F11" s="13"/>
      <c r="G11" s="13"/>
      <c r="H11" s="13"/>
      <c r="I11" s="13"/>
      <c r="J11" s="13"/>
      <c r="K11" s="13"/>
    </row>
    <row r="12" spans="1:11" ht="34.5" customHeight="1">
      <c r="A12" s="12">
        <v>5</v>
      </c>
      <c r="B12" s="12"/>
      <c r="C12" s="12"/>
      <c r="D12" s="13"/>
      <c r="E12" s="13"/>
      <c r="F12" s="13"/>
      <c r="G12" s="13"/>
      <c r="H12" s="13"/>
      <c r="I12" s="13"/>
      <c r="J12" s="13"/>
      <c r="K12" s="13"/>
    </row>
    <row r="13" spans="1:11" ht="34.5" customHeight="1">
      <c r="A13" s="12">
        <v>6</v>
      </c>
      <c r="B13" s="12"/>
      <c r="C13" s="12"/>
      <c r="D13" s="13"/>
      <c r="E13" s="13"/>
      <c r="F13" s="13"/>
      <c r="G13" s="13"/>
      <c r="H13" s="13"/>
      <c r="I13" s="13"/>
      <c r="J13" s="13"/>
      <c r="K13" s="13"/>
    </row>
    <row r="14" spans="1:11" ht="34.5" customHeight="1">
      <c r="A14" s="12">
        <v>7</v>
      </c>
      <c r="B14" s="12"/>
      <c r="C14" s="12"/>
      <c r="D14" s="13"/>
      <c r="E14" s="13"/>
      <c r="F14" s="13"/>
      <c r="G14" s="13"/>
      <c r="H14" s="13"/>
      <c r="I14" s="13"/>
      <c r="J14" s="13"/>
      <c r="K14" s="13"/>
    </row>
    <row r="15" spans="1:11" ht="34.5" customHeight="1">
      <c r="A15" s="12">
        <v>8</v>
      </c>
      <c r="B15" s="12"/>
      <c r="C15" s="12"/>
      <c r="D15" s="13"/>
      <c r="E15" s="13"/>
      <c r="F15" s="13"/>
      <c r="G15" s="13"/>
      <c r="H15" s="13"/>
      <c r="I15" s="13"/>
      <c r="J15" s="13"/>
      <c r="K15" s="13"/>
    </row>
    <row r="16" spans="1:11" ht="34.5" customHeight="1">
      <c r="A16" s="12">
        <v>9</v>
      </c>
      <c r="B16" s="12"/>
      <c r="C16" s="12"/>
      <c r="D16" s="13"/>
      <c r="E16" s="13"/>
      <c r="F16" s="13"/>
      <c r="G16" s="13"/>
      <c r="H16" s="13"/>
      <c r="I16" s="13"/>
      <c r="J16" s="13"/>
      <c r="K16" s="13"/>
    </row>
    <row r="17" spans="1:11" ht="34.5" customHeight="1">
      <c r="A17" s="12">
        <v>10</v>
      </c>
      <c r="B17" s="12"/>
      <c r="C17" s="12"/>
      <c r="D17" s="13"/>
      <c r="E17" s="13"/>
      <c r="F17" s="13"/>
      <c r="G17" s="13"/>
      <c r="H17" s="13"/>
      <c r="I17" s="13"/>
      <c r="J17" s="13"/>
      <c r="K17" s="13"/>
    </row>
    <row r="18" spans="1:11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</row>
    <row r="19" spans="1:11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</row>
    <row r="20" spans="1:11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</row>
  </sheetData>
  <mergeCells count="11">
    <mergeCell ref="I6:K6"/>
    <mergeCell ref="A2:F2"/>
    <mergeCell ref="A4:H4"/>
    <mergeCell ref="A6:A7"/>
    <mergeCell ref="B6:B7"/>
    <mergeCell ref="C6:C7"/>
    <mergeCell ref="D6:D7"/>
    <mergeCell ref="E6:E7"/>
    <mergeCell ref="F6:F7"/>
    <mergeCell ref="G6:G7"/>
    <mergeCell ref="H6:H7"/>
  </mergeCells>
  <printOptions horizontalCentered="1"/>
  <pageMargins left="0.17" right="0.17" top="1.18" bottom="0.59" header="0.51" footer="0.31496062992126"/>
  <pageSetup scale="65" orientation="landscape" r:id="rId1"/>
  <headerFooter>
    <oddHeader>&amp;L&amp;"Nyala,Negrita"&amp;12&amp;K06-008      MINISTERIO DE INTERIOR Y POLICIA&amp;"Nyala,Normal" &amp;C&amp;"-,Negrita"&amp;12&amp;K06-004
&amp;"Nyala,Negrita"&amp;13&amp;K03-032INFORME MENSUAL 
INFORMACION ESTADISTICA  &amp;R&amp;"Nyala,Negrita"&amp;12&amp;KC00000AÑO 2020</oddHeader>
    <oddFooter>&amp;C&amp;"-,Negrita"Dirección de Planificación y Desarrollo / Departamento de Estadísticas &amp;R&amp;P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</sheetPr>
  <dimension ref="A1:O20"/>
  <sheetViews>
    <sheetView topLeftCell="A4" zoomScaleNormal="100" zoomScalePageLayoutView="70" workbookViewId="0">
      <selection activeCell="D6" sqref="D6:D7"/>
    </sheetView>
  </sheetViews>
  <sheetFormatPr baseColWidth="10" defaultColWidth="11.42578125" defaultRowHeight="15"/>
  <cols>
    <col min="1" max="1" width="4.5703125" customWidth="1"/>
    <col min="2" max="2" width="11.7109375" customWidth="1"/>
    <col min="3" max="3" width="12.28515625" customWidth="1"/>
    <col min="4" max="4" width="25" customWidth="1"/>
    <col min="5" max="5" width="9.42578125" customWidth="1"/>
    <col min="6" max="6" width="9.140625" customWidth="1"/>
    <col min="7" max="7" width="12.140625" customWidth="1"/>
    <col min="8" max="8" width="15.28515625" customWidth="1"/>
    <col min="9" max="10" width="14.85546875" customWidth="1"/>
    <col min="11" max="11" width="19.42578125" customWidth="1"/>
    <col min="12" max="12" width="14.28515625" customWidth="1"/>
    <col min="13" max="14" width="12.42578125" customWidth="1"/>
    <col min="15" max="15" width="12.7109375" customWidth="1"/>
  </cols>
  <sheetData>
    <row r="1" spans="1:15" ht="14.2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8">
      <c r="A2" s="112" t="s">
        <v>13</v>
      </c>
      <c r="B2" s="112"/>
      <c r="C2" s="112"/>
      <c r="D2" s="112"/>
      <c r="E2" s="112"/>
      <c r="F2" s="112"/>
      <c r="G2" s="5"/>
      <c r="H2" s="5"/>
      <c r="I2" s="5"/>
      <c r="J2" s="5"/>
      <c r="K2" s="5"/>
      <c r="L2" s="6"/>
      <c r="M2" s="7"/>
      <c r="N2" s="7"/>
      <c r="O2" s="7"/>
    </row>
    <row r="3" spans="1:15" ht="6" customHeight="1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spans="1:15" ht="19.5" customHeight="1">
      <c r="A4" s="113" t="s">
        <v>209</v>
      </c>
      <c r="B4" s="113"/>
      <c r="C4" s="113"/>
      <c r="D4" s="113"/>
      <c r="E4" s="113"/>
      <c r="F4" s="113"/>
      <c r="G4" s="8"/>
      <c r="H4" s="9"/>
      <c r="I4" s="9"/>
      <c r="J4" s="9"/>
      <c r="K4" s="9"/>
      <c r="L4" s="9"/>
      <c r="M4" s="9"/>
      <c r="N4" s="9"/>
      <c r="O4" s="9"/>
    </row>
    <row r="5" spans="1:15" ht="15.75">
      <c r="A5" s="4"/>
      <c r="B5" s="4"/>
      <c r="C5" s="4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15" ht="37.5" customHeight="1">
      <c r="A6" s="114" t="s">
        <v>15</v>
      </c>
      <c r="B6" s="105" t="s">
        <v>196</v>
      </c>
      <c r="C6" s="105" t="s">
        <v>202</v>
      </c>
      <c r="D6" s="105" t="s">
        <v>18</v>
      </c>
      <c r="E6" s="105" t="s">
        <v>119</v>
      </c>
      <c r="F6" s="105" t="s">
        <v>22</v>
      </c>
      <c r="G6" s="105" t="s">
        <v>20</v>
      </c>
      <c r="H6" s="105" t="s">
        <v>21</v>
      </c>
      <c r="I6" s="105" t="s">
        <v>25</v>
      </c>
      <c r="J6" s="105" t="s">
        <v>210</v>
      </c>
      <c r="K6" s="105" t="s">
        <v>211</v>
      </c>
      <c r="L6" s="105" t="s">
        <v>26</v>
      </c>
      <c r="M6" s="107" t="s">
        <v>27</v>
      </c>
      <c r="N6" s="108"/>
      <c r="O6" s="109"/>
    </row>
    <row r="7" spans="1:15" ht="30" customHeight="1">
      <c r="A7" s="115"/>
      <c r="B7" s="115"/>
      <c r="C7" s="115"/>
      <c r="D7" s="115"/>
      <c r="E7" s="106"/>
      <c r="F7" s="106"/>
      <c r="G7" s="106"/>
      <c r="H7" s="106"/>
      <c r="I7" s="106"/>
      <c r="J7" s="106"/>
      <c r="K7" s="106"/>
      <c r="L7" s="106"/>
      <c r="M7" s="10" t="s">
        <v>28</v>
      </c>
      <c r="N7" s="10" t="s">
        <v>29</v>
      </c>
      <c r="O7" s="11" t="s">
        <v>30</v>
      </c>
    </row>
    <row r="8" spans="1:15" ht="34.5" customHeight="1">
      <c r="A8" s="12">
        <v>1</v>
      </c>
      <c r="B8" s="12"/>
      <c r="C8" s="12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</row>
    <row r="9" spans="1:15" ht="34.5" customHeight="1">
      <c r="A9" s="12">
        <v>2</v>
      </c>
      <c r="B9" s="12"/>
      <c r="C9" s="12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</row>
    <row r="10" spans="1:15" ht="34.5" customHeight="1">
      <c r="A10" s="12">
        <v>3</v>
      </c>
      <c r="B10" s="12"/>
      <c r="C10" s="12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</row>
    <row r="11" spans="1:15" ht="34.5" customHeight="1">
      <c r="A11" s="12">
        <v>4</v>
      </c>
      <c r="B11" s="12"/>
      <c r="C11" s="12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</row>
    <row r="12" spans="1:15" ht="34.5" customHeight="1">
      <c r="A12" s="12">
        <v>5</v>
      </c>
      <c r="B12" s="12"/>
      <c r="C12" s="12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</row>
    <row r="13" spans="1:15" ht="34.5" customHeight="1">
      <c r="A13" s="12">
        <v>6</v>
      </c>
      <c r="B13" s="12"/>
      <c r="C13" s="12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</row>
    <row r="14" spans="1:15" ht="34.5" customHeight="1">
      <c r="A14" s="12">
        <v>7</v>
      </c>
      <c r="B14" s="12"/>
      <c r="C14" s="12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</row>
    <row r="15" spans="1:15" ht="34.5" customHeight="1">
      <c r="A15" s="12">
        <v>8</v>
      </c>
      <c r="B15" s="12"/>
      <c r="C15" s="12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</row>
    <row r="16" spans="1:15" ht="34.5" customHeight="1">
      <c r="A16" s="12">
        <v>9</v>
      </c>
      <c r="B16" s="12"/>
      <c r="C16" s="12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</row>
    <row r="17" spans="1:15" ht="34.5" customHeight="1">
      <c r="A17" s="12">
        <v>10</v>
      </c>
      <c r="B17" s="12"/>
      <c r="C17" s="12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</row>
    <row r="18" spans="1:1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</row>
    <row r="19" spans="1:1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</row>
    <row r="20" spans="1:1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</row>
  </sheetData>
  <mergeCells count="15">
    <mergeCell ref="A2:F2"/>
    <mergeCell ref="A4:F4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L6:L7"/>
    <mergeCell ref="M6:O6"/>
    <mergeCell ref="J6:J7"/>
    <mergeCell ref="K6:K7"/>
  </mergeCells>
  <printOptions horizontalCentered="1"/>
  <pageMargins left="0.17" right="0.17" top="1.18" bottom="0.59" header="0.51" footer="0.31496062992126"/>
  <pageSetup scale="65" orientation="landscape" r:id="rId1"/>
  <headerFooter>
    <oddHeader>&amp;L&amp;"Nyala,Negrita"&amp;12&amp;K06-008      MINISTERIO DE INTERIOR Y POLICIA&amp;"Nyala,Normal" &amp;C&amp;"-,Negrita"&amp;12&amp;K06-004
&amp;"Nyala,Negrita"&amp;13&amp;K03-032INFORME MENSUAL 
INFORMACION ESTADISTICA  &amp;R&amp;"Nyala,Negrita"&amp;12&amp;KC00000AÑO 2020</oddHeader>
    <oddFooter>&amp;C&amp;"-,Negrita"Dirección de Planificación y Desarrollo / Departamento de Estadísticas 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Inventario Actual</vt:lpstr>
      <vt:lpstr>Naturalizaciones Otorgadas</vt:lpstr>
      <vt:lpstr>Naturalizaciones Solicitudes</vt:lpstr>
      <vt:lpstr>Certif. Naturlz.</vt:lpstr>
      <vt:lpstr>No Nacionalidad</vt:lpstr>
      <vt:lpstr>Estatus Mig.</vt:lpstr>
      <vt:lpstr>Copia Acta Nac.</vt:lpstr>
      <vt:lpstr>Copia Acta Matrim</vt:lpstr>
      <vt:lpstr>Renuncia a Nacionalidad</vt:lpstr>
    </vt:vector>
  </TitlesOfParts>
  <Company>Microsoft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mrodriguez</dc:creator>
  <cp:lastModifiedBy>Cristian Frutuoso</cp:lastModifiedBy>
  <cp:revision/>
  <dcterms:created xsi:type="dcterms:W3CDTF">2015-08-21T12:23:23Z</dcterms:created>
  <dcterms:modified xsi:type="dcterms:W3CDTF">2025-07-03T14:25:27Z</dcterms:modified>
</cp:coreProperties>
</file>